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 tabRatio="495"/>
  </bookViews>
  <sheets>
    <sheet name="Лифты" sheetId="1" r:id="rId1"/>
  </sheets>
  <definedNames>
    <definedName name="_xlnm._FilterDatabase" localSheetId="0" hidden="1">Лифты!$A$1:$J$1</definedName>
  </definedNames>
  <calcPr calcId="162913"/>
</workbook>
</file>

<file path=xl/calcChain.xml><?xml version="1.0" encoding="utf-8"?>
<calcChain xmlns="http://schemas.openxmlformats.org/spreadsheetml/2006/main">
  <c r="J30" i="1" l="1"/>
  <c r="J31" i="1"/>
  <c r="J32" i="1"/>
  <c r="J29" i="1"/>
  <c r="J28" i="1"/>
  <c r="J27" i="1"/>
  <c r="J26" i="1"/>
  <c r="J25" i="1"/>
  <c r="J24" i="1"/>
  <c r="J23" i="1"/>
  <c r="J22" i="1"/>
  <c r="J21" i="1"/>
  <c r="J20" i="1"/>
  <c r="J19" i="1"/>
  <c r="J18" i="1"/>
  <c r="J13" i="1"/>
  <c r="J14" i="1"/>
  <c r="J15" i="1"/>
  <c r="J16" i="1"/>
  <c r="J17" i="1"/>
  <c r="J12" i="1"/>
  <c r="J11" i="1"/>
  <c r="J10" i="1"/>
  <c r="J9" i="1"/>
  <c r="J8" i="1"/>
  <c r="J7" i="1"/>
  <c r="J6" i="1"/>
  <c r="J5" i="1"/>
  <c r="J4" i="1"/>
  <c r="J3" i="1"/>
  <c r="J2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31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<sst xmlns="http://schemas.openxmlformats.org/spreadsheetml/2006/main" count="165" uniqueCount="46">
  <si>
    <t>Город</t>
  </si>
  <si>
    <t>Вид рекламы</t>
  </si>
  <si>
    <t>Район</t>
  </si>
  <si>
    <t>Количество стендов</t>
  </si>
  <si>
    <t>А5</t>
  </si>
  <si>
    <t>А4</t>
  </si>
  <si>
    <t>А3</t>
  </si>
  <si>
    <t>Ростов-на-Дону</t>
  </si>
  <si>
    <t>Областная больница</t>
  </si>
  <si>
    <t>ГПЗ</t>
  </si>
  <si>
    <t>Аллея роз</t>
  </si>
  <si>
    <t>Сокол</t>
  </si>
  <si>
    <t>ТРЦ Талер</t>
  </si>
  <si>
    <t>Левенцовка 1</t>
  </si>
  <si>
    <t>Левенцовка 2</t>
  </si>
  <si>
    <t>РИИЖТ</t>
  </si>
  <si>
    <t>Горизонт</t>
  </si>
  <si>
    <t>Комсомольская площадь и Акварель</t>
  </si>
  <si>
    <t>Ипподром</t>
  </si>
  <si>
    <t>Темерник</t>
  </si>
  <si>
    <t>Днепровский</t>
  </si>
  <si>
    <t>Сельмаш 1</t>
  </si>
  <si>
    <t>Болгарстрой и Стройгородок</t>
  </si>
  <si>
    <t>Военвед и рынок Военвед</t>
  </si>
  <si>
    <t>Северный 1</t>
  </si>
  <si>
    <t>Северный 2</t>
  </si>
  <si>
    <t>Северный 3</t>
  </si>
  <si>
    <t>ТЦ Парк</t>
  </si>
  <si>
    <t>Буденновский</t>
  </si>
  <si>
    <t>Александровка 1</t>
  </si>
  <si>
    <t>Парк сказка</t>
  </si>
  <si>
    <t>Период, мес.</t>
  </si>
  <si>
    <t>Вересаево 1</t>
  </si>
  <si>
    <t>Вересаево 2</t>
  </si>
  <si>
    <t xml:space="preserve">Нахичевань </t>
  </si>
  <si>
    <t>Красный аксай Верх</t>
  </si>
  <si>
    <t>Красный аксай Низ</t>
  </si>
  <si>
    <t>Александровка 2</t>
  </si>
  <si>
    <t xml:space="preserve">Туполева </t>
  </si>
  <si>
    <t xml:space="preserve">Суворовский </t>
  </si>
  <si>
    <t>Фото</t>
  </si>
  <si>
    <t>Адреса</t>
  </si>
  <si>
    <t>Ссылка</t>
  </si>
  <si>
    <t>Реклама на стендах в лифтах и подъездах</t>
  </si>
  <si>
    <t xml:space="preserve">Реклама на стендах в лифтах </t>
  </si>
  <si>
    <t>Реклама на стендах в лифтах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</si>
</sst>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\-??_р_.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333333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165" fontId="3" fillId="0" borderId="0" applyFill="0" applyBorder="0" applyAlignment="0" applyProtection="0"/>
    <xf numFmtId="0" fontId="7" fillId="0" borderId="0"/>
    <xf numFmtId="0" fontId="12" fillId="2" borderId="2" applyNumberFormat="0" applyAlignment="0" applyProtection="0"/>
  </cellStyleXfs>
  <cellXfs count="12">
    <xf numFmtId="0" fontId="0" fillId="0" borderId="0" xfId="0"/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9">
    <cellStyle name="TableStyleLight1" xfId="4"/>
    <cellStyle name="Вывод" xfId="8" builtinId="21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5"/>
    <cellStyle name="Обычный 5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6dYfBGic-Xak-Q" TargetMode="External"/><Relationship Id="rId13" Type="http://schemas.openxmlformats.org/officeDocument/2006/relationships/hyperlink" Target="https://disk.yandex.ru/i/h4143NQQLV3t5A" TargetMode="External"/><Relationship Id="rId18" Type="http://schemas.openxmlformats.org/officeDocument/2006/relationships/hyperlink" Target="https://disk.yandex.ru/i/xniTTh_hybJcJQ" TargetMode="External"/><Relationship Id="rId26" Type="http://schemas.openxmlformats.org/officeDocument/2006/relationships/hyperlink" Target="https://disk.yandex.ru/i/tar484txZOrC3Q" TargetMode="External"/><Relationship Id="rId3" Type="http://schemas.openxmlformats.org/officeDocument/2006/relationships/hyperlink" Target="https://disk.yandex.ru/i/zBoRClaGaGPK0A" TargetMode="External"/><Relationship Id="rId21" Type="http://schemas.openxmlformats.org/officeDocument/2006/relationships/hyperlink" Target="https://disk.yandex.ru/i/PD7qvCBzPXnBpw" TargetMode="External"/><Relationship Id="rId7" Type="http://schemas.openxmlformats.org/officeDocument/2006/relationships/hyperlink" Target="https://disk.yandex.ru/i/H-_Ou8odnD6o6g" TargetMode="External"/><Relationship Id="rId12" Type="http://schemas.openxmlformats.org/officeDocument/2006/relationships/hyperlink" Target="https://disk.yandex.ru/i/l4GUwWrBRoJsig" TargetMode="External"/><Relationship Id="rId17" Type="http://schemas.openxmlformats.org/officeDocument/2006/relationships/hyperlink" Target="https://disk.yandex.ru/i/uQyY9_EViGQMsg" TargetMode="External"/><Relationship Id="rId25" Type="http://schemas.openxmlformats.org/officeDocument/2006/relationships/hyperlink" Target="https://disk.yandex.ru/i/oYIMuH0I9AoXOA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UNjmmmlUvlSxHw" TargetMode="External"/><Relationship Id="rId16" Type="http://schemas.openxmlformats.org/officeDocument/2006/relationships/hyperlink" Target="https://disk.yandex.ru/i/-bBJVVd1MInY4g" TargetMode="External"/><Relationship Id="rId20" Type="http://schemas.openxmlformats.org/officeDocument/2006/relationships/hyperlink" Target="https://disk.yandex.ru/i/7X0CEGwxmyY8zw" TargetMode="External"/><Relationship Id="rId29" Type="http://schemas.openxmlformats.org/officeDocument/2006/relationships/hyperlink" Target="https://disk.yandex.ru/i/pJu9AYGI1aZVfg" TargetMode="External"/><Relationship Id="rId1" Type="http://schemas.openxmlformats.org/officeDocument/2006/relationships/hyperlink" Target="https://disk.yandex.ru/d/1D3PmYVwWB_DzA" TargetMode="External"/><Relationship Id="rId6" Type="http://schemas.openxmlformats.org/officeDocument/2006/relationships/hyperlink" Target="https://disk.yandex.ru/i/AAesc2Uk1kUZQQ" TargetMode="External"/><Relationship Id="rId11" Type="http://schemas.openxmlformats.org/officeDocument/2006/relationships/hyperlink" Target="https://disk.yandex.ru/i/ZkHcXJH3Tbzyvg" TargetMode="External"/><Relationship Id="rId24" Type="http://schemas.openxmlformats.org/officeDocument/2006/relationships/hyperlink" Target="https://disk.yandex.ru/i/E6bb9M9uU4lVvg" TargetMode="External"/><Relationship Id="rId32" Type="http://schemas.openxmlformats.org/officeDocument/2006/relationships/hyperlink" Target="https://disk.yandex.ru/i/XEsSO7lbGyQDyQ" TargetMode="External"/><Relationship Id="rId5" Type="http://schemas.openxmlformats.org/officeDocument/2006/relationships/hyperlink" Target="https://disk.yandex.ru/i/ckAV1yrLu27Gsg" TargetMode="External"/><Relationship Id="rId15" Type="http://schemas.openxmlformats.org/officeDocument/2006/relationships/hyperlink" Target="https://disk.yandex.ru/i/-aBShJjYfDOhQQ" TargetMode="External"/><Relationship Id="rId23" Type="http://schemas.openxmlformats.org/officeDocument/2006/relationships/hyperlink" Target="https://disk.yandex.ru/i/okhEXFY1wZHX6A" TargetMode="External"/><Relationship Id="rId28" Type="http://schemas.openxmlformats.org/officeDocument/2006/relationships/hyperlink" Target="https://disk.yandex.ru/i/-vw82NLIX1HnZQ" TargetMode="External"/><Relationship Id="rId10" Type="http://schemas.openxmlformats.org/officeDocument/2006/relationships/hyperlink" Target="https://disk.yandex.ru/i/iqhgZrd-jN9cXQ" TargetMode="External"/><Relationship Id="rId19" Type="http://schemas.openxmlformats.org/officeDocument/2006/relationships/hyperlink" Target="https://disk.yandex.ru/i/ISwweFIYRujPpA" TargetMode="External"/><Relationship Id="rId31" Type="http://schemas.openxmlformats.org/officeDocument/2006/relationships/hyperlink" Target="https://disk.yandex.ru/i/g7FWvVBtncqTKw" TargetMode="External"/><Relationship Id="rId4" Type="http://schemas.openxmlformats.org/officeDocument/2006/relationships/hyperlink" Target="https://disk.yandex.ru/i/8qolgCEMOuHH7w" TargetMode="External"/><Relationship Id="rId9" Type="http://schemas.openxmlformats.org/officeDocument/2006/relationships/hyperlink" Target="https://disk.yandex.ru/i/ytPm_8CAJQwpCg" TargetMode="External"/><Relationship Id="rId14" Type="http://schemas.openxmlformats.org/officeDocument/2006/relationships/hyperlink" Target="https://disk.yandex.ru/i/KUjlxxXlsnBKDQ" TargetMode="External"/><Relationship Id="rId22" Type="http://schemas.openxmlformats.org/officeDocument/2006/relationships/hyperlink" Target="https://disk.yandex.ru/i/tg3895MyPrYtZw" TargetMode="External"/><Relationship Id="rId27" Type="http://schemas.openxmlformats.org/officeDocument/2006/relationships/hyperlink" Target="https://disk.yandex.ru/i/yV7c54vfvymB4A" TargetMode="External"/><Relationship Id="rId30" Type="http://schemas.openxmlformats.org/officeDocument/2006/relationships/hyperlink" Target="https://disk.yandex.ru/i/-QTpMyC2qb4M4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Normal="100" workbookViewId="0">
      <selection activeCell="C6" sqref="C6"/>
    </sheetView>
  </sheetViews>
  <sheetFormatPr defaultRowHeight="12.75" x14ac:dyDescent="0.25"/>
  <cols>
    <col min="1" max="1" width="13.7109375" style="2" customWidth="1"/>
    <col min="2" max="2" width="18.7109375" style="2" customWidth="1"/>
    <col min="3" max="3" width="24.85546875" style="4" customWidth="1"/>
    <col min="4" max="4" width="11.42578125" style="4" customWidth="1"/>
    <col min="5" max="5" width="9.5703125" style="4" customWidth="1"/>
    <col min="6" max="6" width="14.7109375" style="2" customWidth="1"/>
    <col min="7" max="7" width="16.140625" style="2" customWidth="1"/>
    <col min="8" max="9" width="10.28515625" style="3" customWidth="1"/>
    <col min="10" max="10" width="11.28515625" style="3" customWidth="1"/>
    <col min="11" max="16384" width="9.140625" style="2"/>
  </cols>
  <sheetData>
    <row r="1" spans="1:10" ht="25.5" x14ac:dyDescent="0.25">
      <c r="A1" s="6" t="s">
        <v>0</v>
      </c>
      <c r="B1" s="6" t="s">
        <v>1</v>
      </c>
      <c r="C1" s="6" t="s">
        <v>2</v>
      </c>
      <c r="D1" s="6" t="s">
        <v>41</v>
      </c>
      <c r="E1" s="6" t="s">
        <v>40</v>
      </c>
      <c r="F1" s="6" t="s">
        <v>3</v>
      </c>
      <c r="G1" s="6" t="s">
        <v>31</v>
      </c>
      <c r="H1" s="6" t="s">
        <v>4</v>
      </c>
      <c r="I1" s="6" t="s">
        <v>5</v>
      </c>
      <c r="J1" s="6" t="s">
        <v>6</v>
      </c>
    </row>
    <row r="2" spans="1:10" ht="25.5" x14ac:dyDescent="0.25">
      <c r="A2" s="7" t="s">
        <v>7</v>
      </c>
      <c r="B2" s="7" t="s">
        <v>44</v>
      </c>
      <c r="C2" s="8" t="s">
        <v>32</v>
      </c>
      <c r="D2" s="9" t="s">
        <v>42</v>
      </c>
      <c r="E2" s="9" t="s">
        <v>40</v>
      </c>
      <c r="F2" s="10">
        <v>85</v>
      </c>
      <c r="G2" s="11">
        <v>1</v>
      </c>
      <c r="H2" s="1">
        <f>315*F2</f>
        <v>26775</v>
      </c>
      <c r="I2" s="1">
        <f>630*F2</f>
        <v>53550</v>
      </c>
      <c r="J2" s="1">
        <f>1260*F2</f>
        <v>107100</v>
      </c>
    </row>
    <row r="3" spans="1:10" ht="25.5" x14ac:dyDescent="0.25">
      <c r="A3" s="7" t="s">
        <v>7</v>
      </c>
      <c r="B3" s="7" t="s">
        <v>44</v>
      </c>
      <c r="C3" s="8" t="s">
        <v>33</v>
      </c>
      <c r="D3" s="9" t="s">
        <v>42</v>
      </c>
      <c r="E3" s="9" t="s">
        <v>40</v>
      </c>
      <c r="F3" s="10">
        <v>88</v>
      </c>
      <c r="G3" s="11">
        <v>1</v>
      </c>
      <c r="H3" s="1">
        <f>315*F3</f>
        <v>27720</v>
      </c>
      <c r="I3" s="1">
        <f>630*F3</f>
        <v>55440</v>
      </c>
      <c r="J3" s="1">
        <f>1260*F3</f>
        <v>110880</v>
      </c>
    </row>
    <row r="4" spans="1:10" ht="25.5" x14ac:dyDescent="0.25">
      <c r="A4" s="7" t="s">
        <v>7</v>
      </c>
      <c r="B4" s="7" t="s">
        <v>43</v>
      </c>
      <c r="C4" s="8" t="s">
        <v>8</v>
      </c>
      <c r="D4" s="9" t="s">
        <v>42</v>
      </c>
      <c r="E4" s="9" t="s">
        <v>40</v>
      </c>
      <c r="F4" s="10">
        <v>208</v>
      </c>
      <c r="G4" s="11">
        <v>1</v>
      </c>
      <c r="H4" s="1">
        <f>143*F4</f>
        <v>29744</v>
      </c>
      <c r="I4" s="1">
        <f>286*F4</f>
        <v>59488</v>
      </c>
      <c r="J4" s="1">
        <f>572*F4</f>
        <v>118976</v>
      </c>
    </row>
    <row r="5" spans="1:10" ht="25.5" x14ac:dyDescent="0.25">
      <c r="A5" s="7" t="s">
        <v>7</v>
      </c>
      <c r="B5" s="7" t="s">
        <v>43</v>
      </c>
      <c r="C5" s="8" t="s">
        <v>9</v>
      </c>
      <c r="D5" s="9" t="s">
        <v>42</v>
      </c>
      <c r="E5" s="9" t="s">
        <v>40</v>
      </c>
      <c r="F5" s="10">
        <v>294</v>
      </c>
      <c r="G5" s="11">
        <v>1</v>
      </c>
      <c r="H5" s="1">
        <f>115*F5</f>
        <v>33810</v>
      </c>
      <c r="I5" s="1">
        <f>230*F5</f>
        <v>67620</v>
      </c>
      <c r="J5" s="1">
        <f>460*F5</f>
        <v>135240</v>
      </c>
    </row>
    <row r="6" spans="1:10" ht="25.5" x14ac:dyDescent="0.25">
      <c r="A6" s="7" t="s">
        <v>7</v>
      </c>
      <c r="B6" s="7" t="s">
        <v>43</v>
      </c>
      <c r="C6" s="8" t="s">
        <v>30</v>
      </c>
      <c r="D6" s="9" t="s">
        <v>42</v>
      </c>
      <c r="E6" s="9" t="s">
        <v>40</v>
      </c>
      <c r="F6" s="10">
        <v>247</v>
      </c>
      <c r="G6" s="11">
        <v>1</v>
      </c>
      <c r="H6" s="1">
        <f>115*F6</f>
        <v>28405</v>
      </c>
      <c r="I6" s="1">
        <f>230*F6</f>
        <v>56810</v>
      </c>
      <c r="J6" s="1">
        <f>460*F6</f>
        <v>113620</v>
      </c>
    </row>
    <row r="7" spans="1:10" ht="25.5" x14ac:dyDescent="0.25">
      <c r="A7" s="7" t="s">
        <v>7</v>
      </c>
      <c r="B7" s="7" t="s">
        <v>43</v>
      </c>
      <c r="C7" s="8" t="s">
        <v>10</v>
      </c>
      <c r="D7" s="9" t="s">
        <v>42</v>
      </c>
      <c r="E7" s="9" t="s">
        <v>40</v>
      </c>
      <c r="F7" s="10">
        <v>245</v>
      </c>
      <c r="G7" s="11">
        <v>1</v>
      </c>
      <c r="H7" s="1">
        <f>112*F7</f>
        <v>27440</v>
      </c>
      <c r="I7" s="1">
        <f>224*F7</f>
        <v>54880</v>
      </c>
      <c r="J7" s="1">
        <f>448*F7</f>
        <v>109760</v>
      </c>
    </row>
    <row r="8" spans="1:10" ht="25.5" x14ac:dyDescent="0.25">
      <c r="A8" s="7" t="s">
        <v>7</v>
      </c>
      <c r="B8" s="7" t="s">
        <v>43</v>
      </c>
      <c r="C8" s="8" t="s">
        <v>11</v>
      </c>
      <c r="D8" s="9" t="s">
        <v>42</v>
      </c>
      <c r="E8" s="9" t="s">
        <v>40</v>
      </c>
      <c r="F8" s="10">
        <v>158</v>
      </c>
      <c r="G8" s="11">
        <v>1</v>
      </c>
      <c r="H8" s="1">
        <f>185*F8</f>
        <v>29230</v>
      </c>
      <c r="I8" s="1">
        <f>370*F8</f>
        <v>58460</v>
      </c>
      <c r="J8" s="1">
        <f>740*F8</f>
        <v>116920</v>
      </c>
    </row>
    <row r="9" spans="1:10" ht="25.5" x14ac:dyDescent="0.25">
      <c r="A9" s="7" t="s">
        <v>7</v>
      </c>
      <c r="B9" s="7" t="s">
        <v>43</v>
      </c>
      <c r="C9" s="8" t="s">
        <v>12</v>
      </c>
      <c r="D9" s="9" t="s">
        <v>42</v>
      </c>
      <c r="E9" s="9" t="s">
        <v>40</v>
      </c>
      <c r="F9" s="10">
        <v>207</v>
      </c>
      <c r="G9" s="11">
        <v>1</v>
      </c>
      <c r="H9" s="1">
        <f>194*F9</f>
        <v>40158</v>
      </c>
      <c r="I9" s="1">
        <f>388*F9</f>
        <v>80316</v>
      </c>
      <c r="J9" s="1">
        <f>776*F9</f>
        <v>160632</v>
      </c>
    </row>
    <row r="10" spans="1:10" ht="25.5" x14ac:dyDescent="0.25">
      <c r="A10" s="7" t="s">
        <v>7</v>
      </c>
      <c r="B10" s="7" t="s">
        <v>45</v>
      </c>
      <c r="C10" s="8" t="s">
        <v>13</v>
      </c>
      <c r="D10" s="9" t="s">
        <v>42</v>
      </c>
      <c r="E10" s="9" t="s">
        <v>40</v>
      </c>
      <c r="F10" s="10">
        <v>192</v>
      </c>
      <c r="G10" s="11">
        <v>1</v>
      </c>
      <c r="H10" s="1">
        <f>230*F10</f>
        <v>44160</v>
      </c>
      <c r="I10" s="1">
        <f>460*F10</f>
        <v>88320</v>
      </c>
      <c r="J10" s="1">
        <f>920*F10</f>
        <v>176640</v>
      </c>
    </row>
    <row r="11" spans="1:10" ht="25.5" x14ac:dyDescent="0.25">
      <c r="A11" s="7" t="s">
        <v>7</v>
      </c>
      <c r="B11" s="7" t="s">
        <v>45</v>
      </c>
      <c r="C11" s="8" t="s">
        <v>14</v>
      </c>
      <c r="D11" s="9" t="s">
        <v>42</v>
      </c>
      <c r="E11" s="9" t="s">
        <v>40</v>
      </c>
      <c r="F11" s="10">
        <v>207</v>
      </c>
      <c r="G11" s="11">
        <v>1</v>
      </c>
      <c r="H11" s="1">
        <f>230*F11</f>
        <v>47610</v>
      </c>
      <c r="I11" s="1">
        <f>460*F11</f>
        <v>95220</v>
      </c>
      <c r="J11" s="1">
        <f>920*F11</f>
        <v>190440</v>
      </c>
    </row>
    <row r="12" spans="1:10" ht="25.5" x14ac:dyDescent="0.25">
      <c r="A12" s="7" t="s">
        <v>7</v>
      </c>
      <c r="B12" s="7" t="s">
        <v>43</v>
      </c>
      <c r="C12" s="8" t="s">
        <v>15</v>
      </c>
      <c r="D12" s="9" t="s">
        <v>42</v>
      </c>
      <c r="E12" s="9" t="s">
        <v>40</v>
      </c>
      <c r="F12" s="10">
        <v>179</v>
      </c>
      <c r="G12" s="11">
        <v>1</v>
      </c>
      <c r="H12" s="1">
        <f t="shared" ref="H12:H17" si="0">143*F12</f>
        <v>25597</v>
      </c>
      <c r="I12" s="1">
        <f t="shared" ref="I12:I17" si="1">286*F12</f>
        <v>51194</v>
      </c>
      <c r="J12" s="1">
        <f>572*F12</f>
        <v>102388</v>
      </c>
    </row>
    <row r="13" spans="1:10" ht="25.5" x14ac:dyDescent="0.25">
      <c r="A13" s="7" t="s">
        <v>7</v>
      </c>
      <c r="B13" s="7" t="s">
        <v>43</v>
      </c>
      <c r="C13" s="8" t="s">
        <v>16</v>
      </c>
      <c r="D13" s="9" t="s">
        <v>42</v>
      </c>
      <c r="E13" s="9" t="s">
        <v>40</v>
      </c>
      <c r="F13" s="10">
        <v>245</v>
      </c>
      <c r="G13" s="11">
        <v>1</v>
      </c>
      <c r="H13" s="1">
        <f t="shared" si="0"/>
        <v>35035</v>
      </c>
      <c r="I13" s="1">
        <f t="shared" si="1"/>
        <v>70070</v>
      </c>
      <c r="J13" s="1">
        <f t="shared" ref="J13:J17" si="2">572*F13</f>
        <v>140140</v>
      </c>
    </row>
    <row r="14" spans="1:10" ht="25.5" x14ac:dyDescent="0.25">
      <c r="A14" s="7" t="s">
        <v>7</v>
      </c>
      <c r="B14" s="7" t="s">
        <v>43</v>
      </c>
      <c r="C14" s="8" t="s">
        <v>17</v>
      </c>
      <c r="D14" s="9" t="s">
        <v>42</v>
      </c>
      <c r="E14" s="9" t="s">
        <v>40</v>
      </c>
      <c r="F14" s="10">
        <v>204</v>
      </c>
      <c r="G14" s="11">
        <v>1</v>
      </c>
      <c r="H14" s="1">
        <f t="shared" si="0"/>
        <v>29172</v>
      </c>
      <c r="I14" s="1">
        <f t="shared" si="1"/>
        <v>58344</v>
      </c>
      <c r="J14" s="1">
        <f t="shared" si="2"/>
        <v>116688</v>
      </c>
    </row>
    <row r="15" spans="1:10" ht="25.5" x14ac:dyDescent="0.25">
      <c r="A15" s="7" t="s">
        <v>7</v>
      </c>
      <c r="B15" s="7" t="s">
        <v>43</v>
      </c>
      <c r="C15" s="8" t="s">
        <v>28</v>
      </c>
      <c r="D15" s="9" t="s">
        <v>42</v>
      </c>
      <c r="E15" s="9" t="s">
        <v>40</v>
      </c>
      <c r="F15" s="10">
        <v>197</v>
      </c>
      <c r="G15" s="11">
        <v>1</v>
      </c>
      <c r="H15" s="1">
        <f t="shared" si="0"/>
        <v>28171</v>
      </c>
      <c r="I15" s="1">
        <f t="shared" si="1"/>
        <v>56342</v>
      </c>
      <c r="J15" s="1">
        <f t="shared" si="2"/>
        <v>112684</v>
      </c>
    </row>
    <row r="16" spans="1:10" ht="25.5" x14ac:dyDescent="0.25">
      <c r="A16" s="7" t="s">
        <v>7</v>
      </c>
      <c r="B16" s="7" t="s">
        <v>43</v>
      </c>
      <c r="C16" s="8" t="s">
        <v>18</v>
      </c>
      <c r="D16" s="9" t="s">
        <v>42</v>
      </c>
      <c r="E16" s="9" t="s">
        <v>40</v>
      </c>
      <c r="F16" s="10">
        <v>241</v>
      </c>
      <c r="G16" s="11">
        <v>1</v>
      </c>
      <c r="H16" s="1">
        <f t="shared" si="0"/>
        <v>34463</v>
      </c>
      <c r="I16" s="1">
        <f t="shared" si="1"/>
        <v>68926</v>
      </c>
      <c r="J16" s="1">
        <f t="shared" si="2"/>
        <v>137852</v>
      </c>
    </row>
    <row r="17" spans="1:10" ht="25.5" x14ac:dyDescent="0.25">
      <c r="A17" s="7" t="s">
        <v>7</v>
      </c>
      <c r="B17" s="7" t="s">
        <v>43</v>
      </c>
      <c r="C17" s="8" t="s">
        <v>34</v>
      </c>
      <c r="D17" s="9" t="s">
        <v>42</v>
      </c>
      <c r="E17" s="9" t="s">
        <v>40</v>
      </c>
      <c r="F17" s="10">
        <v>148</v>
      </c>
      <c r="G17" s="11">
        <v>1</v>
      </c>
      <c r="H17" s="1">
        <f t="shared" si="0"/>
        <v>21164</v>
      </c>
      <c r="I17" s="1">
        <f t="shared" si="1"/>
        <v>42328</v>
      </c>
      <c r="J17" s="1">
        <f t="shared" si="2"/>
        <v>84656</v>
      </c>
    </row>
    <row r="18" spans="1:10" ht="25.5" x14ac:dyDescent="0.25">
      <c r="A18" s="7" t="s">
        <v>7</v>
      </c>
      <c r="B18" s="7" t="s">
        <v>44</v>
      </c>
      <c r="C18" s="8" t="s">
        <v>35</v>
      </c>
      <c r="D18" s="9" t="s">
        <v>42</v>
      </c>
      <c r="E18" s="9" t="s">
        <v>40</v>
      </c>
      <c r="F18" s="10">
        <v>63</v>
      </c>
      <c r="G18" s="11">
        <v>1</v>
      </c>
      <c r="H18" s="1">
        <f>315*F18</f>
        <v>19845</v>
      </c>
      <c r="I18" s="1">
        <f>630*F18</f>
        <v>39690</v>
      </c>
      <c r="J18" s="1">
        <f>1260*F18</f>
        <v>79380</v>
      </c>
    </row>
    <row r="19" spans="1:10" ht="25.5" x14ac:dyDescent="0.25">
      <c r="A19" s="7" t="s">
        <v>7</v>
      </c>
      <c r="B19" s="7" t="s">
        <v>44</v>
      </c>
      <c r="C19" s="8" t="s">
        <v>36</v>
      </c>
      <c r="D19" s="9" t="s">
        <v>42</v>
      </c>
      <c r="E19" s="9" t="s">
        <v>40</v>
      </c>
      <c r="F19" s="10">
        <v>70</v>
      </c>
      <c r="G19" s="11">
        <v>1</v>
      </c>
      <c r="H19" s="1">
        <f>315*F19</f>
        <v>22050</v>
      </c>
      <c r="I19" s="1">
        <f>630*F19</f>
        <v>44100</v>
      </c>
      <c r="J19" s="1">
        <f>1260*F19</f>
        <v>88200</v>
      </c>
    </row>
    <row r="20" spans="1:10" ht="25.5" x14ac:dyDescent="0.25">
      <c r="A20" s="7" t="s">
        <v>7</v>
      </c>
      <c r="B20" s="7" t="s">
        <v>43</v>
      </c>
      <c r="C20" s="8" t="s">
        <v>29</v>
      </c>
      <c r="D20" s="9" t="s">
        <v>42</v>
      </c>
      <c r="E20" s="9" t="s">
        <v>40</v>
      </c>
      <c r="F20" s="10">
        <v>198</v>
      </c>
      <c r="G20" s="11">
        <v>1</v>
      </c>
      <c r="H20" s="1">
        <f>138*F20</f>
        <v>27324</v>
      </c>
      <c r="I20" s="1">
        <f>276*F20</f>
        <v>54648</v>
      </c>
      <c r="J20" s="1">
        <f>552*F20</f>
        <v>109296</v>
      </c>
    </row>
    <row r="21" spans="1:10" ht="25.5" x14ac:dyDescent="0.25">
      <c r="A21" s="7" t="s">
        <v>7</v>
      </c>
      <c r="B21" s="7" t="s">
        <v>43</v>
      </c>
      <c r="C21" s="8" t="s">
        <v>37</v>
      </c>
      <c r="D21" s="9" t="s">
        <v>42</v>
      </c>
      <c r="E21" s="9" t="s">
        <v>40</v>
      </c>
      <c r="F21" s="10">
        <v>318</v>
      </c>
      <c r="G21" s="11">
        <v>1</v>
      </c>
      <c r="H21" s="1">
        <f>94*F21</f>
        <v>29892</v>
      </c>
      <c r="I21" s="1">
        <f>188*F21</f>
        <v>59784</v>
      </c>
      <c r="J21" s="1">
        <f>376*F21</f>
        <v>119568</v>
      </c>
    </row>
    <row r="22" spans="1:10" ht="25.5" x14ac:dyDescent="0.25">
      <c r="A22" s="7" t="s">
        <v>7</v>
      </c>
      <c r="B22" s="7" t="s">
        <v>43</v>
      </c>
      <c r="C22" s="8" t="s">
        <v>19</v>
      </c>
      <c r="D22" s="9" t="s">
        <v>42</v>
      </c>
      <c r="E22" s="9" t="s">
        <v>40</v>
      </c>
      <c r="F22" s="10">
        <v>127</v>
      </c>
      <c r="G22" s="11">
        <v>1</v>
      </c>
      <c r="H22" s="1">
        <f>155*F22</f>
        <v>19685</v>
      </c>
      <c r="I22" s="1">
        <f>310*F22</f>
        <v>39370</v>
      </c>
      <c r="J22" s="1">
        <f>620*F22</f>
        <v>78740</v>
      </c>
    </row>
    <row r="23" spans="1:10" ht="25.5" x14ac:dyDescent="0.25">
      <c r="A23" s="7" t="s">
        <v>7</v>
      </c>
      <c r="B23" s="7" t="s">
        <v>43</v>
      </c>
      <c r="C23" s="8" t="s">
        <v>20</v>
      </c>
      <c r="D23" s="9" t="s">
        <v>42</v>
      </c>
      <c r="E23" s="9" t="s">
        <v>40</v>
      </c>
      <c r="F23" s="10">
        <v>218</v>
      </c>
      <c r="G23" s="11">
        <v>1</v>
      </c>
      <c r="H23" s="1">
        <f>167*F23</f>
        <v>36406</v>
      </c>
      <c r="I23" s="1">
        <f>322*F23</f>
        <v>70196</v>
      </c>
      <c r="J23" s="1">
        <f>644*F23</f>
        <v>140392</v>
      </c>
    </row>
    <row r="24" spans="1:10" ht="25.5" x14ac:dyDescent="0.25">
      <c r="A24" s="7" t="s">
        <v>7</v>
      </c>
      <c r="B24" s="7" t="s">
        <v>43</v>
      </c>
      <c r="C24" s="8" t="s">
        <v>21</v>
      </c>
      <c r="D24" s="9" t="s">
        <v>42</v>
      </c>
      <c r="E24" s="9" t="s">
        <v>40</v>
      </c>
      <c r="F24" s="10">
        <v>138</v>
      </c>
      <c r="G24" s="11">
        <v>1</v>
      </c>
      <c r="H24" s="1">
        <f>127*F24</f>
        <v>17526</v>
      </c>
      <c r="I24" s="1">
        <f>254*F24</f>
        <v>35052</v>
      </c>
      <c r="J24" s="1">
        <f>508*F24</f>
        <v>70104</v>
      </c>
    </row>
    <row r="25" spans="1:10" ht="25.5" x14ac:dyDescent="0.25">
      <c r="A25" s="7" t="s">
        <v>7</v>
      </c>
      <c r="B25" s="7" t="s">
        <v>43</v>
      </c>
      <c r="C25" s="8" t="s">
        <v>38</v>
      </c>
      <c r="D25" s="9" t="s">
        <v>42</v>
      </c>
      <c r="E25" s="9" t="s">
        <v>40</v>
      </c>
      <c r="F25" s="10">
        <v>170</v>
      </c>
      <c r="G25" s="11">
        <v>1</v>
      </c>
      <c r="H25" s="1">
        <f>127*F25</f>
        <v>21590</v>
      </c>
      <c r="I25" s="1">
        <f>254*F25</f>
        <v>43180</v>
      </c>
      <c r="J25" s="1">
        <f>508*F25</f>
        <v>86360</v>
      </c>
    </row>
    <row r="26" spans="1:10" ht="25.5" x14ac:dyDescent="0.25">
      <c r="A26" s="7" t="s">
        <v>7</v>
      </c>
      <c r="B26" s="7" t="s">
        <v>43</v>
      </c>
      <c r="C26" s="8" t="s">
        <v>22</v>
      </c>
      <c r="D26" s="9" t="s">
        <v>42</v>
      </c>
      <c r="E26" s="9" t="s">
        <v>40</v>
      </c>
      <c r="F26" s="10">
        <v>120</v>
      </c>
      <c r="G26" s="11">
        <v>1</v>
      </c>
      <c r="H26" s="1">
        <f>123*F26</f>
        <v>14760</v>
      </c>
      <c r="I26" s="1">
        <f>246*F26</f>
        <v>29520</v>
      </c>
      <c r="J26" s="1">
        <f>492*F26</f>
        <v>59040</v>
      </c>
    </row>
    <row r="27" spans="1:10" ht="25.5" x14ac:dyDescent="0.25">
      <c r="A27" s="7" t="s">
        <v>7</v>
      </c>
      <c r="B27" s="7" t="s">
        <v>43</v>
      </c>
      <c r="C27" s="8" t="s">
        <v>23</v>
      </c>
      <c r="D27" s="9" t="s">
        <v>42</v>
      </c>
      <c r="E27" s="9" t="s">
        <v>40</v>
      </c>
      <c r="F27" s="10">
        <v>273</v>
      </c>
      <c r="G27" s="11">
        <v>1</v>
      </c>
      <c r="H27" s="1">
        <f>115*F27</f>
        <v>31395</v>
      </c>
      <c r="I27" s="1">
        <f>230*F27</f>
        <v>62790</v>
      </c>
      <c r="J27" s="1">
        <f>460*F27</f>
        <v>125580</v>
      </c>
    </row>
    <row r="28" spans="1:10" ht="25.5" x14ac:dyDescent="0.25">
      <c r="A28" s="7" t="s">
        <v>7</v>
      </c>
      <c r="B28" s="7" t="s">
        <v>45</v>
      </c>
      <c r="C28" s="8" t="s">
        <v>39</v>
      </c>
      <c r="D28" s="9" t="s">
        <v>42</v>
      </c>
      <c r="E28" s="9" t="s">
        <v>40</v>
      </c>
      <c r="F28" s="10">
        <v>50</v>
      </c>
      <c r="G28" s="11">
        <v>1</v>
      </c>
      <c r="H28" s="1">
        <f>222*F28</f>
        <v>11100</v>
      </c>
      <c r="I28" s="1">
        <f>444*F28</f>
        <v>22200</v>
      </c>
      <c r="J28" s="1">
        <f>888*F28</f>
        <v>44400</v>
      </c>
    </row>
    <row r="29" spans="1:10" ht="25.5" x14ac:dyDescent="0.25">
      <c r="A29" s="7" t="s">
        <v>7</v>
      </c>
      <c r="B29" s="7" t="s">
        <v>44</v>
      </c>
      <c r="C29" s="8" t="s">
        <v>24</v>
      </c>
      <c r="D29" s="9" t="s">
        <v>42</v>
      </c>
      <c r="E29" s="9" t="s">
        <v>40</v>
      </c>
      <c r="F29" s="10">
        <v>201</v>
      </c>
      <c r="G29" s="11">
        <v>1</v>
      </c>
      <c r="H29" s="1">
        <f>177*F29</f>
        <v>35577</v>
      </c>
      <c r="I29" s="1">
        <f>354*F29</f>
        <v>71154</v>
      </c>
      <c r="J29" s="1">
        <f>708*F29</f>
        <v>142308</v>
      </c>
    </row>
    <row r="30" spans="1:10" ht="25.5" x14ac:dyDescent="0.25">
      <c r="A30" s="7" t="s">
        <v>7</v>
      </c>
      <c r="B30" s="7" t="s">
        <v>43</v>
      </c>
      <c r="C30" s="8" t="s">
        <v>25</v>
      </c>
      <c r="D30" s="9" t="s">
        <v>42</v>
      </c>
      <c r="E30" s="9" t="s">
        <v>40</v>
      </c>
      <c r="F30" s="10">
        <v>211</v>
      </c>
      <c r="G30" s="11">
        <v>1</v>
      </c>
      <c r="H30" s="1">
        <f>177*F30</f>
        <v>37347</v>
      </c>
      <c r="I30" s="1">
        <f>354*F30</f>
        <v>74694</v>
      </c>
      <c r="J30" s="1">
        <f t="shared" ref="J30:J32" si="3">708*F30</f>
        <v>149388</v>
      </c>
    </row>
    <row r="31" spans="1:10" ht="25.5" x14ac:dyDescent="0.25">
      <c r="A31" s="7" t="s">
        <v>7</v>
      </c>
      <c r="B31" s="7" t="s">
        <v>43</v>
      </c>
      <c r="C31" s="8" t="s">
        <v>26</v>
      </c>
      <c r="D31" s="9" t="s">
        <v>42</v>
      </c>
      <c r="E31" s="9" t="s">
        <v>40</v>
      </c>
      <c r="F31" s="10">
        <v>172</v>
      </c>
      <c r="G31" s="11">
        <v>1</v>
      </c>
      <c r="H31" s="1">
        <f t="shared" ref="H31:H32" si="4">177*F31</f>
        <v>30444</v>
      </c>
      <c r="I31" s="1">
        <f>354*F31</f>
        <v>60888</v>
      </c>
      <c r="J31" s="1">
        <f t="shared" si="3"/>
        <v>121776</v>
      </c>
    </row>
    <row r="32" spans="1:10" ht="25.5" x14ac:dyDescent="0.25">
      <c r="A32" s="7" t="s">
        <v>7</v>
      </c>
      <c r="B32" s="7" t="s">
        <v>43</v>
      </c>
      <c r="C32" s="8" t="s">
        <v>27</v>
      </c>
      <c r="D32" s="9" t="s">
        <v>42</v>
      </c>
      <c r="E32" s="9" t="s">
        <v>40</v>
      </c>
      <c r="F32" s="10">
        <v>185</v>
      </c>
      <c r="G32" s="11">
        <v>1</v>
      </c>
      <c r="H32" s="1">
        <f t="shared" si="4"/>
        <v>32745</v>
      </c>
      <c r="I32" s="1">
        <f>354*F32</f>
        <v>65490</v>
      </c>
      <c r="J32" s="1">
        <f t="shared" si="3"/>
        <v>130980</v>
      </c>
    </row>
    <row r="34" spans="1:7" x14ac:dyDescent="0.25">
      <c r="D34" s="2"/>
      <c r="E34" s="2"/>
      <c r="F34" s="3"/>
      <c r="G34" s="3"/>
    </row>
    <row r="48" spans="1:7" x14ac:dyDescent="0.25">
      <c r="A48" s="5"/>
    </row>
    <row r="78" spans="1:10" x14ac:dyDescent="0.25">
      <c r="A78" s="3"/>
      <c r="B78" s="3"/>
      <c r="C78" s="3"/>
      <c r="D78" s="3"/>
      <c r="E78" s="3"/>
      <c r="F78" s="3"/>
      <c r="H78" s="2"/>
      <c r="I78" s="2"/>
      <c r="J78" s="2"/>
    </row>
    <row r="79" spans="1:10" x14ac:dyDescent="0.25">
      <c r="A79" s="3"/>
      <c r="B79" s="3"/>
      <c r="C79" s="3"/>
      <c r="D79" s="3"/>
      <c r="E79" s="3"/>
      <c r="F79" s="3"/>
      <c r="H79" s="2"/>
      <c r="I79" s="2"/>
      <c r="J79" s="2"/>
    </row>
    <row r="80" spans="1:10" x14ac:dyDescent="0.25">
      <c r="A80" s="3"/>
      <c r="B80" s="3"/>
      <c r="C80" s="3"/>
      <c r="D80" s="3"/>
      <c r="E80" s="3"/>
      <c r="F80" s="3"/>
      <c r="H80" s="2"/>
      <c r="I80" s="2"/>
      <c r="J80" s="2"/>
    </row>
    <row r="81" spans="1:10" x14ac:dyDescent="0.25">
      <c r="A81" s="3"/>
      <c r="B81" s="3"/>
      <c r="C81" s="3"/>
      <c r="D81" s="3"/>
      <c r="E81" s="3"/>
      <c r="F81" s="3"/>
      <c r="H81" s="2"/>
      <c r="I81" s="2"/>
      <c r="J81" s="2"/>
    </row>
    <row r="82" spans="1:10" x14ac:dyDescent="0.25">
      <c r="A82" s="3"/>
      <c r="B82" s="3"/>
      <c r="C82" s="3"/>
      <c r="D82" s="3"/>
      <c r="E82" s="3"/>
      <c r="F82" s="3"/>
      <c r="H82" s="2"/>
      <c r="I82" s="2"/>
      <c r="J82" s="2"/>
    </row>
    <row r="83" spans="1:10" x14ac:dyDescent="0.25">
      <c r="A83" s="3"/>
      <c r="B83" s="3"/>
      <c r="C83" s="3"/>
      <c r="D83" s="3"/>
      <c r="E83" s="3"/>
      <c r="F83" s="3"/>
      <c r="H83" s="2"/>
      <c r="I83" s="2"/>
      <c r="J83" s="2"/>
    </row>
    <row r="84" spans="1:10" x14ac:dyDescent="0.25">
      <c r="A84" s="3"/>
      <c r="B84" s="3"/>
      <c r="C84" s="3"/>
      <c r="D84" s="3"/>
      <c r="E84" s="3"/>
      <c r="F84" s="3"/>
      <c r="H84" s="2"/>
      <c r="I84" s="2"/>
      <c r="J84" s="2"/>
    </row>
    <row r="85" spans="1:10" x14ac:dyDescent="0.25">
      <c r="A85" s="3"/>
      <c r="B85" s="3"/>
      <c r="C85" s="3"/>
      <c r="D85" s="3"/>
      <c r="E85" s="3"/>
      <c r="F85" s="3"/>
      <c r="H85" s="2"/>
      <c r="I85" s="2"/>
      <c r="J85" s="2"/>
    </row>
    <row r="86" spans="1:10" x14ac:dyDescent="0.25">
      <c r="A86" s="3"/>
      <c r="B86" s="3"/>
      <c r="C86" s="3"/>
      <c r="D86" s="3"/>
      <c r="E86" s="3"/>
      <c r="F86" s="3"/>
      <c r="H86" s="2"/>
      <c r="I86" s="2"/>
      <c r="J86" s="2"/>
    </row>
    <row r="87" spans="1:10" x14ac:dyDescent="0.25">
      <c r="A87" s="3"/>
      <c r="B87" s="3"/>
      <c r="C87" s="3"/>
      <c r="D87" s="3"/>
      <c r="E87" s="3"/>
      <c r="F87" s="3"/>
      <c r="H87" s="2"/>
      <c r="I87" s="2"/>
      <c r="J87" s="2"/>
    </row>
    <row r="88" spans="1:10" x14ac:dyDescent="0.25">
      <c r="A88" s="3"/>
      <c r="B88" s="3"/>
      <c r="C88" s="3"/>
      <c r="D88" s="3"/>
      <c r="E88" s="3"/>
      <c r="F88" s="3"/>
      <c r="H88" s="2"/>
      <c r="I88" s="2"/>
      <c r="J88" s="2"/>
    </row>
    <row r="89" spans="1:10" x14ac:dyDescent="0.25">
      <c r="A89" s="3"/>
      <c r="B89" s="3"/>
      <c r="C89" s="3"/>
      <c r="D89" s="3"/>
      <c r="E89" s="3"/>
      <c r="F89" s="3"/>
      <c r="H89" s="2"/>
      <c r="I89" s="2"/>
      <c r="J89" s="2"/>
    </row>
    <row r="90" spans="1:10" x14ac:dyDescent="0.25">
      <c r="A90" s="3"/>
      <c r="B90" s="3"/>
      <c r="C90" s="3"/>
      <c r="D90" s="3"/>
      <c r="E90" s="3"/>
      <c r="F90" s="3"/>
      <c r="H90" s="2"/>
      <c r="I90" s="2"/>
      <c r="J90" s="2"/>
    </row>
    <row r="91" spans="1:10" x14ac:dyDescent="0.25">
      <c r="A91" s="3"/>
      <c r="B91" s="3"/>
      <c r="C91" s="3"/>
      <c r="D91" s="3"/>
      <c r="E91" s="3"/>
      <c r="F91" s="3"/>
      <c r="H91" s="2"/>
      <c r="I91" s="2"/>
      <c r="J91" s="2"/>
    </row>
    <row r="92" spans="1:10" x14ac:dyDescent="0.25">
      <c r="A92" s="3"/>
      <c r="B92" s="3"/>
      <c r="C92" s="3"/>
      <c r="D92" s="3"/>
      <c r="E92" s="3"/>
      <c r="F92" s="3"/>
      <c r="H92" s="2"/>
      <c r="I92" s="2"/>
      <c r="J92" s="2"/>
    </row>
  </sheetData>
  <autoFilter ref="A1:J1"/>
  <hyperlinks>
    <hyperlink ref="E2:E32" r:id="rId1" display="Фото"/>
    <hyperlink ref="D20" r:id="rId2"/>
    <hyperlink ref="D21" r:id="rId3"/>
    <hyperlink ref="D7" r:id="rId4"/>
    <hyperlink ref="D26" r:id="rId5"/>
    <hyperlink ref="D15" r:id="rId6"/>
    <hyperlink ref="D2" r:id="rId7"/>
    <hyperlink ref="D3" r:id="rId8"/>
    <hyperlink ref="D27" r:id="rId9"/>
    <hyperlink ref="D5" r:id="rId10"/>
    <hyperlink ref="D13" r:id="rId11"/>
    <hyperlink ref="D23" r:id="rId12"/>
    <hyperlink ref="D16" r:id="rId13"/>
    <hyperlink ref="D14" r:id="rId14"/>
    <hyperlink ref="D18" r:id="rId15"/>
    <hyperlink ref="D19" r:id="rId16"/>
    <hyperlink ref="D10" r:id="rId17"/>
    <hyperlink ref="D11" r:id="rId18"/>
    <hyperlink ref="D17" r:id="rId19"/>
    <hyperlink ref="D4" r:id="rId20"/>
    <hyperlink ref="D6" r:id="rId21"/>
    <hyperlink ref="D12" r:id="rId22"/>
    <hyperlink ref="D29" r:id="rId23"/>
    <hyperlink ref="D30" r:id="rId24"/>
    <hyperlink ref="D31" r:id="rId25"/>
    <hyperlink ref="D24" r:id="rId26"/>
    <hyperlink ref="D8" r:id="rId27"/>
    <hyperlink ref="D28" r:id="rId28"/>
    <hyperlink ref="D9" r:id="rId29"/>
    <hyperlink ref="D32" r:id="rId30"/>
    <hyperlink ref="D22" r:id="rId31"/>
    <hyperlink ref="D25" r:id="rId32"/>
  </hyperlinks>
  <pageMargins left="0.7" right="0.7" top="0.75" bottom="0.75" header="0.3" footer="0.3"/>
  <pageSetup paperSize="9" orientation="portrait" horizontalDpi="300" verticalDpi="300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2026-03-05T16:10:34Z</dcterms:modified>
</cp:coreProperties>
</file>