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Спонсор" sheetId="1" r:id="rId1"/>
  </sheets>
  <definedNames>
    <definedName name="_xlnm._FilterDatabase" localSheetId="0" hidden="1">Спонсор!$A$1:$L$3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9" i="1" l="1"/>
  <c r="J28" i="1"/>
  <c r="K28" i="1" s="1"/>
  <c r="J26" i="1"/>
  <c r="K26" i="1" s="1"/>
  <c r="J27" i="1"/>
  <c r="K27" i="1" s="1"/>
  <c r="K29" i="1"/>
  <c r="J25" i="1"/>
  <c r="K25" i="1" s="1"/>
  <c r="J24" i="1"/>
  <c r="K24" i="1" s="1"/>
  <c r="J23" i="1"/>
  <c r="K23" i="1" s="1"/>
  <c r="J22" i="1"/>
  <c r="K22" i="1" s="1"/>
  <c r="J21" i="1"/>
  <c r="K21" i="1" s="1"/>
  <c r="J20" i="1"/>
  <c r="K20" i="1" s="1"/>
  <c r="J19" i="1"/>
  <c r="K19" i="1" s="1"/>
  <c r="J18" i="1"/>
  <c r="K18" i="1" s="1"/>
  <c r="J17" i="1"/>
  <c r="K17" i="1" s="1"/>
  <c r="J15" i="1"/>
  <c r="K15" i="1" s="1"/>
  <c r="J14" i="1"/>
  <c r="K14" i="1" s="1"/>
  <c r="J13" i="1"/>
  <c r="K13" i="1" s="1"/>
  <c r="J12" i="1"/>
  <c r="K12" i="1" s="1"/>
  <c r="J11" i="1"/>
  <c r="K11" i="1" s="1"/>
  <c r="J10" i="1"/>
  <c r="K10" i="1" s="1"/>
  <c r="J3" i="1"/>
  <c r="K3" i="1" s="1"/>
  <c r="J2" i="1"/>
  <c r="K2" i="1" s="1"/>
  <c r="J4" i="1"/>
  <c r="K4" i="1" s="1"/>
  <c r="J5" i="1"/>
  <c r="K5" i="1" s="1"/>
  <c r="J6" i="1"/>
  <c r="K6" i="1" s="1"/>
  <c r="J7" i="1"/>
  <c r="K7" i="1" s="1"/>
  <c r="J8" i="1"/>
  <c r="K8" i="1" s="1"/>
  <c r="J9" i="1"/>
  <c r="K9" i="1" s="1"/>
  <c r="J16" i="1"/>
  <c r="K16" i="1" s="1"/>
</calcChain>
</file>

<file path=xl/sharedStrings.xml><?xml version="1.0" encoding="utf-8"?>
<sst xmlns="http://schemas.openxmlformats.org/spreadsheetml/2006/main" count="180" uniqueCount="56">
  <si>
    <t>Город</t>
  </si>
  <si>
    <t xml:space="preserve">Вид рекламы </t>
  </si>
  <si>
    <t>Радиостанция</t>
  </si>
  <si>
    <t>Ролик, сек</t>
  </si>
  <si>
    <t>Выходов за период</t>
  </si>
  <si>
    <t>Стоимость</t>
  </si>
  <si>
    <t>Охват территории</t>
  </si>
  <si>
    <t>Позиционирование</t>
  </si>
  <si>
    <t>Упоминание о спонсоре, сек.</t>
  </si>
  <si>
    <t>Спонсор прогноза погоды</t>
  </si>
  <si>
    <t>Город + 50 км в радиусе</t>
  </si>
  <si>
    <t>Выходов в день</t>
  </si>
  <si>
    <t>Время выходов</t>
  </si>
  <si>
    <t>В конце передачи</t>
  </si>
  <si>
    <t>Период (количество недель)</t>
  </si>
  <si>
    <t>Ростов-на-Дону</t>
  </si>
  <si>
    <t>Радио Гордость</t>
  </si>
  <si>
    <r>
      <rPr>
        <sz val="10"/>
        <color rgb="FFFF0000"/>
        <rFont val="Calibri"/>
        <family val="2"/>
        <charset val="204"/>
        <scheme val="minor"/>
      </rPr>
      <t>ПН-ВС</t>
    </r>
    <r>
      <rPr>
        <sz val="10"/>
        <color theme="1"/>
        <rFont val="Calibri"/>
        <family val="2"/>
        <charset val="204"/>
        <scheme val="minor"/>
      </rPr>
      <t>: 7:45, 9:45, 11:45,12:45, 17:45, 19:45</t>
    </r>
  </si>
  <si>
    <r>
      <rPr>
        <sz val="10"/>
        <color rgb="FFFF0000"/>
        <rFont val="Calibri"/>
        <family val="2"/>
        <charset val="204"/>
        <scheme val="minor"/>
      </rPr>
      <t>ПН-ВС</t>
    </r>
    <r>
      <rPr>
        <sz val="10"/>
        <color theme="1"/>
        <rFont val="Calibri"/>
        <family val="2"/>
        <charset val="204"/>
        <scheme val="minor"/>
      </rPr>
      <t>: 8:45, 10:45, 13:45, 16:45, 18:45, 20:45</t>
    </r>
  </si>
  <si>
    <r>
      <rPr>
        <sz val="10"/>
        <color rgb="FFFF0000"/>
        <rFont val="Calibri"/>
        <family val="2"/>
        <charset val="204"/>
        <scheme val="minor"/>
      </rPr>
      <t>ПН-ВС</t>
    </r>
    <r>
      <rPr>
        <sz val="10"/>
        <color theme="1"/>
        <rFont val="Calibri"/>
        <family val="2"/>
        <charset val="204"/>
        <scheme val="minor"/>
      </rPr>
      <t>: 07:49, 09: 49, 11: 49, 13: 49, 15: 49,  17:49, 19: 49</t>
    </r>
  </si>
  <si>
    <r>
      <rPr>
        <sz val="10"/>
        <color rgb="FFFF0000"/>
        <rFont val="Calibri"/>
        <family val="2"/>
        <charset val="204"/>
        <scheme val="minor"/>
      </rPr>
      <t>ПН-ВС</t>
    </r>
    <r>
      <rPr>
        <sz val="10"/>
        <color theme="1"/>
        <rFont val="Calibri"/>
        <family val="2"/>
        <charset val="204"/>
        <scheme val="minor"/>
      </rPr>
      <t>: 08:49,  10:49, 12: 49,  14:49, 16: 49,  18:49, 20: 49</t>
    </r>
  </si>
  <si>
    <t>Монте-Карло</t>
  </si>
  <si>
    <r>
      <rPr>
        <sz val="10"/>
        <color rgb="FFFF0000"/>
        <rFont val="Calibri"/>
        <family val="2"/>
        <charset val="204"/>
        <scheme val="minor"/>
      </rPr>
      <t>ПН-ВС</t>
    </r>
    <r>
      <rPr>
        <sz val="10"/>
        <color theme="1"/>
        <rFont val="Calibri"/>
        <family val="2"/>
        <charset val="204"/>
        <scheme val="minor"/>
      </rPr>
      <t>: 7:45, 09: 45, 11:45 , 13: 45, 15 :45, 17: 45, 19: 45</t>
    </r>
  </si>
  <si>
    <r>
      <rPr>
        <sz val="10"/>
        <color rgb="FFFF0000"/>
        <rFont val="Calibri"/>
        <family val="2"/>
        <charset val="204"/>
        <scheme val="minor"/>
      </rPr>
      <t>ПН-ВС</t>
    </r>
    <r>
      <rPr>
        <sz val="10"/>
        <color theme="1"/>
        <rFont val="Calibri"/>
        <family val="2"/>
        <charset val="204"/>
        <scheme val="minor"/>
      </rPr>
      <t>: 8:45, 10:45, 12: 45, 14:45, 16:45, 18:45, 20:45</t>
    </r>
  </si>
  <si>
    <t>Энерджи</t>
  </si>
  <si>
    <r>
      <rPr>
        <sz val="10"/>
        <color rgb="FFFF0000"/>
        <rFont val="Calibri"/>
        <family val="2"/>
        <charset val="204"/>
        <scheme val="minor"/>
      </rPr>
      <t>ПН-ВС</t>
    </r>
    <r>
      <rPr>
        <sz val="10"/>
        <color theme="1"/>
        <rFont val="Calibri"/>
        <family val="2"/>
        <charset val="204"/>
        <scheme val="minor"/>
      </rPr>
      <t>: 07:20, 09:20, 11:20, 13:20, 15:20, 17:20, 19:20</t>
    </r>
  </si>
  <si>
    <r>
      <rPr>
        <sz val="10"/>
        <color rgb="FFFF0000"/>
        <rFont val="Calibri"/>
        <family val="2"/>
        <charset val="204"/>
        <scheme val="minor"/>
      </rPr>
      <t>ПН-ВС</t>
    </r>
    <r>
      <rPr>
        <sz val="10"/>
        <color theme="1"/>
        <rFont val="Calibri"/>
        <family val="2"/>
        <charset val="204"/>
        <scheme val="minor"/>
      </rPr>
      <t>: 08:20, 10:20, 12:20, 14:20, 16:20, 18:20, 20:20</t>
    </r>
  </si>
  <si>
    <t xml:space="preserve"> Хит FM</t>
  </si>
  <si>
    <r>
      <rPr>
        <sz val="10"/>
        <color rgb="FFFF0000"/>
        <rFont val="Calibri"/>
        <family val="2"/>
        <charset val="204"/>
        <scheme val="minor"/>
      </rPr>
      <t>ПН-ВС</t>
    </r>
    <r>
      <rPr>
        <sz val="10"/>
        <color theme="1"/>
        <rFont val="Calibri"/>
        <family val="2"/>
        <charset val="204"/>
        <scheme val="minor"/>
      </rPr>
      <t>: 7:46, 8:46, 9:46, 10:46, 19:46, 20:46</t>
    </r>
  </si>
  <si>
    <t>RELAX FM</t>
  </si>
  <si>
    <r>
      <rPr>
        <sz val="10"/>
        <color rgb="FFFF0000"/>
        <rFont val="Calibri"/>
        <family val="2"/>
        <charset val="204"/>
        <scheme val="minor"/>
      </rPr>
      <t>ПН-ВС</t>
    </r>
    <r>
      <rPr>
        <sz val="10"/>
        <color theme="1"/>
        <rFont val="Calibri"/>
        <family val="2"/>
        <charset val="204"/>
        <scheme val="minor"/>
      </rPr>
      <t>: 6:20, 8:20 10:20, 13:20,15:20, 17:20</t>
    </r>
  </si>
  <si>
    <r>
      <rPr>
        <sz val="10"/>
        <color rgb="FFFF0000"/>
        <rFont val="Calibri"/>
        <family val="2"/>
        <charset val="204"/>
        <scheme val="minor"/>
      </rPr>
      <t>ПН-ВС</t>
    </r>
    <r>
      <rPr>
        <sz val="10"/>
        <color theme="1"/>
        <rFont val="Calibri"/>
        <family val="2"/>
        <charset val="204"/>
        <scheme val="minor"/>
      </rPr>
      <t>: 07:20, 09:20, 11:20, 14:20, 16:20, 18:20</t>
    </r>
  </si>
  <si>
    <t>Дача</t>
  </si>
  <si>
    <r>
      <rPr>
        <sz val="10"/>
        <color rgb="FFFF0000"/>
        <rFont val="Calibri"/>
        <family val="2"/>
        <charset val="204"/>
        <scheme val="minor"/>
      </rPr>
      <t>ПН-ВС</t>
    </r>
    <r>
      <rPr>
        <sz val="10"/>
        <color theme="1"/>
        <rFont val="Calibri"/>
        <family val="2"/>
        <charset val="204"/>
        <scheme val="minor"/>
      </rPr>
      <t>:7:53, 9:53, 11:53, 13:53, 17:53, 19:53</t>
    </r>
  </si>
  <si>
    <r>
      <rPr>
        <sz val="10"/>
        <color rgb="FFFF0000"/>
        <rFont val="Calibri"/>
        <family val="2"/>
        <charset val="204"/>
        <scheme val="minor"/>
      </rPr>
      <t>ПН-ВС</t>
    </r>
    <r>
      <rPr>
        <sz val="10"/>
        <color theme="1"/>
        <rFont val="Calibri"/>
        <family val="2"/>
        <charset val="204"/>
        <scheme val="minor"/>
      </rPr>
      <t>: 8:53, 10:53, 12:53, 14:53, 18:53, 20:53</t>
    </r>
  </si>
  <si>
    <t>Шансон</t>
  </si>
  <si>
    <r>
      <rPr>
        <sz val="10"/>
        <color rgb="FFFF0000"/>
        <rFont val="Calibri"/>
        <family val="2"/>
        <charset val="204"/>
        <scheme val="minor"/>
      </rPr>
      <t>ПН-ВС</t>
    </r>
    <r>
      <rPr>
        <sz val="10"/>
        <color theme="1"/>
        <rFont val="Calibri"/>
        <family val="2"/>
        <charset val="204"/>
        <scheme val="minor"/>
      </rPr>
      <t>: 7:50, 9:50, 11:50, 13:50, 15:50, 17:50, 19:50, 21:50</t>
    </r>
  </si>
  <si>
    <r>
      <rPr>
        <sz val="10"/>
        <color rgb="FFFF0000"/>
        <rFont val="Calibri"/>
        <family val="2"/>
        <charset val="204"/>
        <scheme val="minor"/>
      </rPr>
      <t>ПН-ВС</t>
    </r>
    <r>
      <rPr>
        <sz val="10"/>
        <color theme="1"/>
        <rFont val="Calibri"/>
        <family val="2"/>
        <charset val="204"/>
        <scheme val="minor"/>
      </rPr>
      <t>: 8:50, 10:50, 12:50, 14:50, 16:50, 18:50, 20:50</t>
    </r>
  </si>
  <si>
    <t>Юмор</t>
  </si>
  <si>
    <t>Новое радио</t>
  </si>
  <si>
    <r>
      <rPr>
        <sz val="10"/>
        <color rgb="FFFF0000"/>
        <rFont val="Calibri"/>
        <family val="2"/>
        <charset val="204"/>
        <scheme val="minor"/>
      </rPr>
      <t>ПН-ВС</t>
    </r>
    <r>
      <rPr>
        <sz val="10"/>
        <color theme="1"/>
        <rFont val="Calibri"/>
        <family val="2"/>
        <charset val="204"/>
        <scheme val="minor"/>
      </rPr>
      <t>: 06:50, 09:50, 12:50, 15:50, 18:50, 21:50</t>
    </r>
  </si>
  <si>
    <r>
      <rPr>
        <sz val="10"/>
        <color rgb="FFFF0000"/>
        <rFont val="Calibri"/>
        <family val="2"/>
        <charset val="204"/>
        <scheme val="minor"/>
      </rPr>
      <t>ПН-ВС</t>
    </r>
    <r>
      <rPr>
        <sz val="10"/>
        <color theme="1"/>
        <rFont val="Calibri"/>
        <family val="2"/>
        <charset val="204"/>
        <scheme val="minor"/>
      </rPr>
      <t>: 07:50, 10:50, 13:50, 16:50, 19:50, 22:50</t>
    </r>
  </si>
  <si>
    <r>
      <rPr>
        <sz val="10"/>
        <color rgb="FFFF0000"/>
        <rFont val="Calibri"/>
        <family val="2"/>
        <charset val="204"/>
        <scheme val="minor"/>
      </rPr>
      <t>ПН-ВС</t>
    </r>
    <r>
      <rPr>
        <sz val="10"/>
        <color theme="1"/>
        <rFont val="Calibri"/>
        <family val="2"/>
        <charset val="204"/>
        <scheme val="minor"/>
      </rPr>
      <t>: 08:50, 11:50, 14:50, 17:50, 20:50, 23:50</t>
    </r>
  </si>
  <si>
    <r>
      <rPr>
        <sz val="10"/>
        <color rgb="FFFF0000"/>
        <rFont val="Calibri"/>
        <family val="2"/>
        <charset val="204"/>
        <scheme val="minor"/>
      </rPr>
      <t>ПН-ВС</t>
    </r>
    <r>
      <rPr>
        <sz val="10"/>
        <color theme="1"/>
        <rFont val="Calibri"/>
        <family val="2"/>
        <charset val="204"/>
        <scheme val="minor"/>
      </rPr>
      <t>: 06:10, 8:10, 11:10, 14:10, 17:10, 20:10</t>
    </r>
  </si>
  <si>
    <r>
      <rPr>
        <sz val="10"/>
        <color rgb="FFFF0000"/>
        <rFont val="Calibri"/>
        <family val="2"/>
        <charset val="204"/>
        <scheme val="minor"/>
      </rPr>
      <t>ПН-ВС</t>
    </r>
    <r>
      <rPr>
        <sz val="10"/>
        <color theme="1"/>
        <rFont val="Calibri"/>
        <family val="2"/>
        <charset val="204"/>
        <scheme val="minor"/>
      </rPr>
      <t>: 06:50, 9:10, 12:10, 15:10, 18:10, 21:10</t>
    </r>
  </si>
  <si>
    <r>
      <rPr>
        <sz val="10"/>
        <color rgb="FFFF0000"/>
        <rFont val="Calibri"/>
        <family val="2"/>
        <charset val="204"/>
        <scheme val="minor"/>
      </rPr>
      <t>ПН-ВС</t>
    </r>
    <r>
      <rPr>
        <sz val="10"/>
        <color theme="1"/>
        <rFont val="Calibri"/>
        <family val="2"/>
        <charset val="204"/>
        <scheme val="minor"/>
      </rPr>
      <t>: 7:10, 10:10, 13:10, 16:10, 19:10, 21:50</t>
    </r>
  </si>
  <si>
    <t>Русское Радио</t>
  </si>
  <si>
    <r>
      <rPr>
        <sz val="10"/>
        <color rgb="FFFF0000"/>
        <rFont val="Calibri"/>
        <family val="2"/>
        <charset val="204"/>
        <scheme val="minor"/>
      </rPr>
      <t>ПН-ВС</t>
    </r>
    <r>
      <rPr>
        <sz val="10"/>
        <color theme="1"/>
        <rFont val="Calibri"/>
        <family val="2"/>
        <charset val="204"/>
        <scheme val="minor"/>
      </rPr>
      <t>: 06:35, 9:35, 12:35, 15:35, 18:35</t>
    </r>
  </si>
  <si>
    <r>
      <rPr>
        <sz val="10"/>
        <color rgb="FFFF0000"/>
        <rFont val="Calibri"/>
        <family val="2"/>
        <charset val="204"/>
        <scheme val="minor"/>
      </rPr>
      <t>ПН-ВС</t>
    </r>
    <r>
      <rPr>
        <sz val="10"/>
        <color theme="1"/>
        <rFont val="Calibri"/>
        <family val="2"/>
        <charset val="204"/>
        <scheme val="minor"/>
      </rPr>
      <t>: 07:35, 10:35, 13:35, 16:35, 19:35</t>
    </r>
  </si>
  <si>
    <r>
      <rPr>
        <sz val="10"/>
        <color rgb="FFFF0000"/>
        <rFont val="Calibri"/>
        <family val="2"/>
        <charset val="204"/>
        <scheme val="minor"/>
      </rPr>
      <t>ПН-ВС</t>
    </r>
    <r>
      <rPr>
        <sz val="10"/>
        <color theme="1"/>
        <rFont val="Calibri"/>
        <family val="2"/>
        <charset val="204"/>
        <scheme val="minor"/>
      </rPr>
      <t>: 08:35, 11:35, 14:35, 17:35, 20:35</t>
    </r>
  </si>
  <si>
    <t>Love радио</t>
  </si>
  <si>
    <r>
      <rPr>
        <sz val="10"/>
        <color rgb="FFFF0000"/>
        <rFont val="Calibri"/>
        <family val="2"/>
        <charset val="204"/>
        <scheme val="minor"/>
      </rPr>
      <t>ПН-ВС</t>
    </r>
    <r>
      <rPr>
        <sz val="10"/>
        <color theme="1"/>
        <rFont val="Calibri"/>
        <family val="2"/>
        <charset val="204"/>
        <scheme val="minor"/>
      </rPr>
      <t>: 7:15, 9:15, 11:15, 15:15, 17:15, 19:15</t>
    </r>
  </si>
  <si>
    <r>
      <rPr>
        <sz val="10"/>
        <color rgb="FFFF0000"/>
        <rFont val="Calibri"/>
        <family val="2"/>
        <charset val="204"/>
        <scheme val="minor"/>
      </rPr>
      <t>ПН-ВС</t>
    </r>
    <r>
      <rPr>
        <sz val="10"/>
        <color theme="1"/>
        <rFont val="Calibri"/>
        <family val="2"/>
        <charset val="204"/>
        <scheme val="minor"/>
      </rPr>
      <t>: 8:15, 10:15, 12:15, 16:15, 18:15, 20:15</t>
    </r>
  </si>
  <si>
    <r>
      <rPr>
        <sz val="10"/>
        <color rgb="FFFF0000"/>
        <rFont val="Calibri"/>
        <family val="2"/>
        <charset val="204"/>
        <scheme val="minor"/>
      </rPr>
      <t>ПН-ВС</t>
    </r>
    <r>
      <rPr>
        <sz val="10"/>
        <color theme="1"/>
        <rFont val="Calibri"/>
        <family val="2"/>
        <charset val="204"/>
        <scheme val="minor"/>
      </rPr>
      <t>: 7:45, 9:45, 11:45, 15:45, 17:45, 19:45</t>
    </r>
  </si>
  <si>
    <r>
      <rPr>
        <sz val="10"/>
        <color rgb="FFFF0000"/>
        <rFont val="Calibri"/>
        <family val="2"/>
        <charset val="204"/>
        <scheme val="minor"/>
      </rPr>
      <t>ПН-ВС</t>
    </r>
    <r>
      <rPr>
        <sz val="10"/>
        <color theme="1"/>
        <rFont val="Calibri"/>
        <family val="2"/>
        <charset val="204"/>
        <scheme val="minor"/>
      </rPr>
      <t>: 8:45, 10:45, 12:45, 16:45 18:45, 20:45</t>
    </r>
  </si>
  <si>
    <t>DFM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</si>
</sst>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Fill="1"/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zoomScaleNormal="100" workbookViewId="0">
      <selection activeCell="D5" sqref="D5"/>
    </sheetView>
  </sheetViews>
  <sheetFormatPr defaultRowHeight="12.75" x14ac:dyDescent="0.2"/>
  <cols>
    <col min="1" max="1" width="13.7109375" style="1" customWidth="1"/>
    <col min="2" max="2" width="16.7109375" style="1" customWidth="1"/>
    <col min="3" max="3" width="16.42578125" style="1" customWidth="1"/>
    <col min="4" max="4" width="21.42578125" style="1" customWidth="1"/>
    <col min="5" max="5" width="17.140625" style="1" customWidth="1"/>
    <col min="6" max="6" width="13.85546875" style="1" customWidth="1"/>
    <col min="7" max="7" width="18.5703125" style="1" customWidth="1"/>
    <col min="8" max="8" width="23.42578125" style="1" customWidth="1"/>
    <col min="9" max="9" width="29.28515625" style="1" customWidth="1"/>
    <col min="10" max="10" width="21.5703125" style="1" customWidth="1"/>
    <col min="11" max="11" width="13.85546875" style="1" customWidth="1"/>
    <col min="12" max="12" width="20.7109375" style="1" customWidth="1"/>
    <col min="13" max="16384" width="9.140625" style="1"/>
  </cols>
  <sheetData>
    <row r="1" spans="1:12" ht="25.5" x14ac:dyDescent="0.2">
      <c r="A1" s="3" t="s">
        <v>0</v>
      </c>
      <c r="B1" s="3" t="s">
        <v>2</v>
      </c>
      <c r="C1" s="3" t="s">
        <v>1</v>
      </c>
      <c r="D1" s="3" t="s">
        <v>7</v>
      </c>
      <c r="E1" s="3" t="s">
        <v>8</v>
      </c>
      <c r="F1" s="3" t="s">
        <v>3</v>
      </c>
      <c r="G1" s="3" t="s">
        <v>11</v>
      </c>
      <c r="H1" s="3" t="s">
        <v>12</v>
      </c>
      <c r="I1" s="3" t="s">
        <v>14</v>
      </c>
      <c r="J1" s="3" t="s">
        <v>4</v>
      </c>
      <c r="K1" s="3" t="s">
        <v>5</v>
      </c>
      <c r="L1" s="3" t="s">
        <v>6</v>
      </c>
    </row>
    <row r="2" spans="1:12" ht="25.5" x14ac:dyDescent="0.2">
      <c r="A2" s="4" t="s">
        <v>15</v>
      </c>
      <c r="B2" s="5" t="s">
        <v>16</v>
      </c>
      <c r="C2" s="4" t="s">
        <v>9</v>
      </c>
      <c r="D2" s="4" t="s">
        <v>13</v>
      </c>
      <c r="E2" s="4">
        <v>5</v>
      </c>
      <c r="F2" s="4">
        <v>25</v>
      </c>
      <c r="G2" s="4">
        <v>6</v>
      </c>
      <c r="H2" s="4" t="s">
        <v>17</v>
      </c>
      <c r="I2" s="4">
        <v>1</v>
      </c>
      <c r="J2" s="4">
        <f>42*I2</f>
        <v>42</v>
      </c>
      <c r="K2" s="2">
        <f>1175*J2</f>
        <v>49350</v>
      </c>
      <c r="L2" s="4" t="s">
        <v>10</v>
      </c>
    </row>
    <row r="3" spans="1:12" ht="25.5" x14ac:dyDescent="0.2">
      <c r="A3" s="4" t="s">
        <v>15</v>
      </c>
      <c r="B3" s="5" t="s">
        <v>16</v>
      </c>
      <c r="C3" s="4" t="s">
        <v>9</v>
      </c>
      <c r="D3" s="4" t="s">
        <v>13</v>
      </c>
      <c r="E3" s="4">
        <v>5</v>
      </c>
      <c r="F3" s="4">
        <v>25</v>
      </c>
      <c r="G3" s="4">
        <v>6</v>
      </c>
      <c r="H3" s="4" t="s">
        <v>18</v>
      </c>
      <c r="I3" s="4">
        <v>1</v>
      </c>
      <c r="J3" s="4">
        <f>42*I3</f>
        <v>42</v>
      </c>
      <c r="K3" s="2">
        <f>1175*J3</f>
        <v>49350</v>
      </c>
      <c r="L3" s="4" t="s">
        <v>10</v>
      </c>
    </row>
    <row r="4" spans="1:12" ht="25.5" x14ac:dyDescent="0.2">
      <c r="A4" s="4" t="s">
        <v>15</v>
      </c>
      <c r="B4" s="6" t="s">
        <v>21</v>
      </c>
      <c r="C4" s="4" t="s">
        <v>9</v>
      </c>
      <c r="D4" s="4" t="s">
        <v>13</v>
      </c>
      <c r="E4" s="4">
        <v>5</v>
      </c>
      <c r="F4" s="4">
        <v>25</v>
      </c>
      <c r="G4" s="4">
        <v>7</v>
      </c>
      <c r="H4" s="4" t="s">
        <v>19</v>
      </c>
      <c r="I4" s="4">
        <v>1</v>
      </c>
      <c r="J4" s="4">
        <f t="shared" ref="J4:J16" si="0">49*I4</f>
        <v>49</v>
      </c>
      <c r="K4" s="2">
        <f>1183*J4</f>
        <v>57967</v>
      </c>
      <c r="L4" s="4" t="s">
        <v>10</v>
      </c>
    </row>
    <row r="5" spans="1:12" ht="25.5" x14ac:dyDescent="0.2">
      <c r="A5" s="4" t="s">
        <v>15</v>
      </c>
      <c r="B5" s="6" t="s">
        <v>21</v>
      </c>
      <c r="C5" s="4" t="s">
        <v>9</v>
      </c>
      <c r="D5" s="4" t="s">
        <v>13</v>
      </c>
      <c r="E5" s="4">
        <v>5</v>
      </c>
      <c r="F5" s="4">
        <v>25</v>
      </c>
      <c r="G5" s="4">
        <v>7</v>
      </c>
      <c r="H5" s="4" t="s">
        <v>20</v>
      </c>
      <c r="I5" s="4">
        <v>1</v>
      </c>
      <c r="J5" s="4">
        <f t="shared" si="0"/>
        <v>49</v>
      </c>
      <c r="K5" s="2">
        <f>1183*J5</f>
        <v>57967</v>
      </c>
      <c r="L5" s="4" t="s">
        <v>10</v>
      </c>
    </row>
    <row r="6" spans="1:12" ht="25.5" x14ac:dyDescent="0.2">
      <c r="A6" s="4" t="s">
        <v>15</v>
      </c>
      <c r="B6" s="6" t="s">
        <v>24</v>
      </c>
      <c r="C6" s="4" t="s">
        <v>9</v>
      </c>
      <c r="D6" s="4" t="s">
        <v>13</v>
      </c>
      <c r="E6" s="4">
        <v>5</v>
      </c>
      <c r="F6" s="4">
        <v>25</v>
      </c>
      <c r="G6" s="4">
        <v>7</v>
      </c>
      <c r="H6" s="4" t="s">
        <v>22</v>
      </c>
      <c r="I6" s="4">
        <v>1</v>
      </c>
      <c r="J6" s="4">
        <f t="shared" si="0"/>
        <v>49</v>
      </c>
      <c r="K6" s="2">
        <f>1150*J6</f>
        <v>56350</v>
      </c>
      <c r="L6" s="4" t="s">
        <v>10</v>
      </c>
    </row>
    <row r="7" spans="1:12" ht="25.5" x14ac:dyDescent="0.2">
      <c r="A7" s="4" t="s">
        <v>15</v>
      </c>
      <c r="B7" s="6" t="s">
        <v>24</v>
      </c>
      <c r="C7" s="4" t="s">
        <v>9</v>
      </c>
      <c r="D7" s="4" t="s">
        <v>13</v>
      </c>
      <c r="E7" s="4">
        <v>5</v>
      </c>
      <c r="F7" s="4">
        <v>25</v>
      </c>
      <c r="G7" s="4">
        <v>7</v>
      </c>
      <c r="H7" s="4" t="s">
        <v>23</v>
      </c>
      <c r="I7" s="4">
        <v>1</v>
      </c>
      <c r="J7" s="4">
        <f t="shared" si="0"/>
        <v>49</v>
      </c>
      <c r="K7" s="2">
        <f>1150*J7</f>
        <v>56350</v>
      </c>
      <c r="L7" s="4" t="s">
        <v>10</v>
      </c>
    </row>
    <row r="8" spans="1:12" ht="25.5" x14ac:dyDescent="0.2">
      <c r="A8" s="4" t="s">
        <v>15</v>
      </c>
      <c r="B8" s="6" t="s">
        <v>27</v>
      </c>
      <c r="C8" s="4" t="s">
        <v>9</v>
      </c>
      <c r="D8" s="4" t="s">
        <v>13</v>
      </c>
      <c r="E8" s="4">
        <v>5</v>
      </c>
      <c r="F8" s="4">
        <v>25</v>
      </c>
      <c r="G8" s="4">
        <v>7</v>
      </c>
      <c r="H8" s="4" t="s">
        <v>25</v>
      </c>
      <c r="I8" s="4">
        <v>1</v>
      </c>
      <c r="J8" s="4">
        <f t="shared" si="0"/>
        <v>49</v>
      </c>
      <c r="K8" s="2">
        <f>1090*J8</f>
        <v>53410</v>
      </c>
      <c r="L8" s="4" t="s">
        <v>10</v>
      </c>
    </row>
    <row r="9" spans="1:12" ht="25.5" x14ac:dyDescent="0.2">
      <c r="A9" s="4" t="s">
        <v>15</v>
      </c>
      <c r="B9" s="6" t="s">
        <v>27</v>
      </c>
      <c r="C9" s="4" t="s">
        <v>9</v>
      </c>
      <c r="D9" s="4" t="s">
        <v>13</v>
      </c>
      <c r="E9" s="4">
        <v>5</v>
      </c>
      <c r="F9" s="4">
        <v>25</v>
      </c>
      <c r="G9" s="4">
        <v>7</v>
      </c>
      <c r="H9" s="4" t="s">
        <v>26</v>
      </c>
      <c r="I9" s="4">
        <v>1</v>
      </c>
      <c r="J9" s="4">
        <f t="shared" si="0"/>
        <v>49</v>
      </c>
      <c r="K9" s="2">
        <f>1090*J9</f>
        <v>53410</v>
      </c>
      <c r="L9" s="4" t="s">
        <v>10</v>
      </c>
    </row>
    <row r="10" spans="1:12" ht="25.5" x14ac:dyDescent="0.2">
      <c r="A10" s="4" t="s">
        <v>15</v>
      </c>
      <c r="B10" s="5" t="s">
        <v>29</v>
      </c>
      <c r="C10" s="4" t="s">
        <v>9</v>
      </c>
      <c r="D10" s="4" t="s">
        <v>13</v>
      </c>
      <c r="E10" s="4">
        <v>5</v>
      </c>
      <c r="F10" s="4">
        <v>25</v>
      </c>
      <c r="G10" s="4">
        <v>6</v>
      </c>
      <c r="H10" s="4" t="s">
        <v>28</v>
      </c>
      <c r="I10" s="4">
        <v>1</v>
      </c>
      <c r="J10" s="4">
        <f>42*I10</f>
        <v>42</v>
      </c>
      <c r="K10" s="2">
        <f>1900*J10</f>
        <v>79800</v>
      </c>
      <c r="L10" s="4" t="s">
        <v>10</v>
      </c>
    </row>
    <row r="11" spans="1:12" ht="25.5" x14ac:dyDescent="0.2">
      <c r="A11" s="4" t="s">
        <v>15</v>
      </c>
      <c r="B11" s="6" t="s">
        <v>32</v>
      </c>
      <c r="C11" s="4" t="s">
        <v>9</v>
      </c>
      <c r="D11" s="4" t="s">
        <v>13</v>
      </c>
      <c r="E11" s="4">
        <v>5</v>
      </c>
      <c r="F11" s="4">
        <v>25</v>
      </c>
      <c r="G11" s="4">
        <v>6</v>
      </c>
      <c r="H11" s="4" t="s">
        <v>30</v>
      </c>
      <c r="I11" s="4">
        <v>1</v>
      </c>
      <c r="J11" s="4">
        <f t="shared" ref="J11:J14" si="1">42*I11</f>
        <v>42</v>
      </c>
      <c r="K11" s="2">
        <f>1690*J11</f>
        <v>70980</v>
      </c>
      <c r="L11" s="4" t="s">
        <v>10</v>
      </c>
    </row>
    <row r="12" spans="1:12" ht="25.5" x14ac:dyDescent="0.2">
      <c r="A12" s="4" t="s">
        <v>15</v>
      </c>
      <c r="B12" s="6" t="s">
        <v>32</v>
      </c>
      <c r="C12" s="4" t="s">
        <v>9</v>
      </c>
      <c r="D12" s="4" t="s">
        <v>13</v>
      </c>
      <c r="E12" s="4">
        <v>5</v>
      </c>
      <c r="F12" s="4">
        <v>25</v>
      </c>
      <c r="G12" s="4">
        <v>6</v>
      </c>
      <c r="H12" s="4" t="s">
        <v>31</v>
      </c>
      <c r="I12" s="4">
        <v>1</v>
      </c>
      <c r="J12" s="4">
        <f t="shared" si="1"/>
        <v>42</v>
      </c>
      <c r="K12" s="2">
        <f>1690*J12</f>
        <v>70980</v>
      </c>
      <c r="L12" s="4" t="s">
        <v>10</v>
      </c>
    </row>
    <row r="13" spans="1:12" ht="25.5" x14ac:dyDescent="0.2">
      <c r="A13" s="4" t="s">
        <v>15</v>
      </c>
      <c r="B13" s="6" t="s">
        <v>35</v>
      </c>
      <c r="C13" s="4" t="s">
        <v>9</v>
      </c>
      <c r="D13" s="4" t="s">
        <v>13</v>
      </c>
      <c r="E13" s="4">
        <v>5</v>
      </c>
      <c r="F13" s="4">
        <v>25</v>
      </c>
      <c r="G13" s="4">
        <v>6</v>
      </c>
      <c r="H13" s="4" t="s">
        <v>33</v>
      </c>
      <c r="I13" s="4">
        <v>1</v>
      </c>
      <c r="J13" s="4">
        <f t="shared" si="1"/>
        <v>42</v>
      </c>
      <c r="K13" s="2">
        <f>1560*J13</f>
        <v>65520</v>
      </c>
      <c r="L13" s="4" t="s">
        <v>10</v>
      </c>
    </row>
    <row r="14" spans="1:12" ht="25.5" x14ac:dyDescent="0.2">
      <c r="A14" s="4" t="s">
        <v>15</v>
      </c>
      <c r="B14" s="6" t="s">
        <v>35</v>
      </c>
      <c r="C14" s="4" t="s">
        <v>9</v>
      </c>
      <c r="D14" s="4" t="s">
        <v>13</v>
      </c>
      <c r="E14" s="4">
        <v>5</v>
      </c>
      <c r="F14" s="4">
        <v>25</v>
      </c>
      <c r="G14" s="4">
        <v>6</v>
      </c>
      <c r="H14" s="4" t="s">
        <v>34</v>
      </c>
      <c r="I14" s="4">
        <v>1</v>
      </c>
      <c r="J14" s="4">
        <f t="shared" si="1"/>
        <v>42</v>
      </c>
      <c r="K14" s="2">
        <f>1560*J14</f>
        <v>65520</v>
      </c>
      <c r="L14" s="4" t="s">
        <v>10</v>
      </c>
    </row>
    <row r="15" spans="1:12" ht="38.25" x14ac:dyDescent="0.2">
      <c r="A15" s="4" t="s">
        <v>15</v>
      </c>
      <c r="B15" s="6" t="s">
        <v>38</v>
      </c>
      <c r="C15" s="4" t="s">
        <v>9</v>
      </c>
      <c r="D15" s="4" t="s">
        <v>13</v>
      </c>
      <c r="E15" s="4">
        <v>5</v>
      </c>
      <c r="F15" s="4">
        <v>25</v>
      </c>
      <c r="G15" s="4">
        <v>8</v>
      </c>
      <c r="H15" s="4" t="s">
        <v>36</v>
      </c>
      <c r="I15" s="4">
        <v>1</v>
      </c>
      <c r="J15" s="4">
        <f>56*I15</f>
        <v>56</v>
      </c>
      <c r="K15" s="2">
        <f>1050*J15</f>
        <v>58800</v>
      </c>
      <c r="L15" s="4" t="s">
        <v>10</v>
      </c>
    </row>
    <row r="16" spans="1:12" ht="25.5" x14ac:dyDescent="0.2">
      <c r="A16" s="4" t="s">
        <v>15</v>
      </c>
      <c r="B16" s="6" t="s">
        <v>38</v>
      </c>
      <c r="C16" s="4" t="s">
        <v>9</v>
      </c>
      <c r="D16" s="4" t="s">
        <v>13</v>
      </c>
      <c r="E16" s="4">
        <v>5</v>
      </c>
      <c r="F16" s="4">
        <v>25</v>
      </c>
      <c r="G16" s="4">
        <v>7</v>
      </c>
      <c r="H16" s="4" t="s">
        <v>37</v>
      </c>
      <c r="I16" s="4">
        <v>1</v>
      </c>
      <c r="J16" s="4">
        <f t="shared" si="0"/>
        <v>49</v>
      </c>
      <c r="K16" s="2">
        <f>1000*J16</f>
        <v>49000</v>
      </c>
      <c r="L16" s="4" t="s">
        <v>10</v>
      </c>
    </row>
    <row r="17" spans="1:12" ht="25.5" x14ac:dyDescent="0.2">
      <c r="A17" s="4" t="s">
        <v>15</v>
      </c>
      <c r="B17" s="6" t="s">
        <v>39</v>
      </c>
      <c r="C17" s="4" t="s">
        <v>9</v>
      </c>
      <c r="D17" s="4" t="s">
        <v>13</v>
      </c>
      <c r="E17" s="4">
        <v>5</v>
      </c>
      <c r="F17" s="4">
        <v>25</v>
      </c>
      <c r="G17" s="4">
        <v>6</v>
      </c>
      <c r="H17" s="4" t="s">
        <v>40</v>
      </c>
      <c r="I17" s="4">
        <v>1</v>
      </c>
      <c r="J17" s="4">
        <f t="shared" ref="J17:J22" si="2">42*I17</f>
        <v>42</v>
      </c>
      <c r="K17" s="2">
        <f t="shared" ref="K17:K18" si="3">1730*J17</f>
        <v>72660</v>
      </c>
      <c r="L17" s="4" t="s">
        <v>10</v>
      </c>
    </row>
    <row r="18" spans="1:12" ht="25.5" x14ac:dyDescent="0.2">
      <c r="A18" s="4" t="s">
        <v>15</v>
      </c>
      <c r="B18" s="6" t="s">
        <v>39</v>
      </c>
      <c r="C18" s="4" t="s">
        <v>9</v>
      </c>
      <c r="D18" s="4" t="s">
        <v>13</v>
      </c>
      <c r="E18" s="4">
        <v>5</v>
      </c>
      <c r="F18" s="4">
        <v>25</v>
      </c>
      <c r="G18" s="4">
        <v>6</v>
      </c>
      <c r="H18" s="4" t="s">
        <v>41</v>
      </c>
      <c r="I18" s="4">
        <v>1</v>
      </c>
      <c r="J18" s="4">
        <f t="shared" si="2"/>
        <v>42</v>
      </c>
      <c r="K18" s="2">
        <f t="shared" si="3"/>
        <v>72660</v>
      </c>
      <c r="L18" s="4" t="s">
        <v>10</v>
      </c>
    </row>
    <row r="19" spans="1:12" ht="25.5" x14ac:dyDescent="0.2">
      <c r="A19" s="4" t="s">
        <v>15</v>
      </c>
      <c r="B19" s="6" t="s">
        <v>39</v>
      </c>
      <c r="C19" s="4" t="s">
        <v>9</v>
      </c>
      <c r="D19" s="4" t="s">
        <v>13</v>
      </c>
      <c r="E19" s="4">
        <v>5</v>
      </c>
      <c r="F19" s="4">
        <v>25</v>
      </c>
      <c r="G19" s="4">
        <v>6</v>
      </c>
      <c r="H19" s="4" t="s">
        <v>42</v>
      </c>
      <c r="I19" s="4">
        <v>1</v>
      </c>
      <c r="J19" s="4">
        <f t="shared" si="2"/>
        <v>42</v>
      </c>
      <c r="K19" s="2">
        <f>1730*J19</f>
        <v>72660</v>
      </c>
      <c r="L19" s="4" t="s">
        <v>10</v>
      </c>
    </row>
    <row r="20" spans="1:12" ht="25.5" x14ac:dyDescent="0.2">
      <c r="A20" s="4" t="s">
        <v>15</v>
      </c>
      <c r="B20" s="6" t="s">
        <v>46</v>
      </c>
      <c r="C20" s="4" t="s">
        <v>9</v>
      </c>
      <c r="D20" s="4" t="s">
        <v>13</v>
      </c>
      <c r="E20" s="4">
        <v>5</v>
      </c>
      <c r="F20" s="4">
        <v>25</v>
      </c>
      <c r="G20" s="4">
        <v>6</v>
      </c>
      <c r="H20" s="4" t="s">
        <v>43</v>
      </c>
      <c r="I20" s="4">
        <v>1</v>
      </c>
      <c r="J20" s="4">
        <f t="shared" si="2"/>
        <v>42</v>
      </c>
      <c r="K20" s="2">
        <f>2000*J20</f>
        <v>84000</v>
      </c>
      <c r="L20" s="4" t="s">
        <v>10</v>
      </c>
    </row>
    <row r="21" spans="1:12" ht="25.5" x14ac:dyDescent="0.2">
      <c r="A21" s="4" t="s">
        <v>15</v>
      </c>
      <c r="B21" s="6" t="s">
        <v>46</v>
      </c>
      <c r="C21" s="4" t="s">
        <v>9</v>
      </c>
      <c r="D21" s="4" t="s">
        <v>13</v>
      </c>
      <c r="E21" s="4">
        <v>5</v>
      </c>
      <c r="F21" s="4">
        <v>25</v>
      </c>
      <c r="G21" s="4">
        <v>6</v>
      </c>
      <c r="H21" s="4" t="s">
        <v>44</v>
      </c>
      <c r="I21" s="4">
        <v>1</v>
      </c>
      <c r="J21" s="4">
        <f t="shared" si="2"/>
        <v>42</v>
      </c>
      <c r="K21" s="2">
        <f t="shared" ref="K21:K22" si="4">2000*J21</f>
        <v>84000</v>
      </c>
      <c r="L21" s="4" t="s">
        <v>10</v>
      </c>
    </row>
    <row r="22" spans="1:12" ht="25.5" x14ac:dyDescent="0.2">
      <c r="A22" s="4" t="s">
        <v>15</v>
      </c>
      <c r="B22" s="6" t="s">
        <v>46</v>
      </c>
      <c r="C22" s="4" t="s">
        <v>9</v>
      </c>
      <c r="D22" s="4" t="s">
        <v>13</v>
      </c>
      <c r="E22" s="4">
        <v>5</v>
      </c>
      <c r="F22" s="4">
        <v>25</v>
      </c>
      <c r="G22" s="4">
        <v>6</v>
      </c>
      <c r="H22" s="4" t="s">
        <v>45</v>
      </c>
      <c r="I22" s="4">
        <v>1</v>
      </c>
      <c r="J22" s="4">
        <f t="shared" si="2"/>
        <v>42</v>
      </c>
      <c r="K22" s="2">
        <f t="shared" si="4"/>
        <v>84000</v>
      </c>
      <c r="L22" s="4" t="s">
        <v>10</v>
      </c>
    </row>
    <row r="23" spans="1:12" ht="25.5" x14ac:dyDescent="0.2">
      <c r="A23" s="4" t="s">
        <v>15</v>
      </c>
      <c r="B23" s="6" t="s">
        <v>50</v>
      </c>
      <c r="C23" s="4" t="s">
        <v>9</v>
      </c>
      <c r="D23" s="4" t="s">
        <v>13</v>
      </c>
      <c r="E23" s="4">
        <v>5</v>
      </c>
      <c r="F23" s="4">
        <v>25</v>
      </c>
      <c r="G23" s="4">
        <v>5</v>
      </c>
      <c r="H23" s="4" t="s">
        <v>47</v>
      </c>
      <c r="I23" s="4">
        <v>1</v>
      </c>
      <c r="J23" s="4">
        <f>35*I23</f>
        <v>35</v>
      </c>
      <c r="K23" s="2">
        <f>1350*J23</f>
        <v>47250</v>
      </c>
      <c r="L23" s="4" t="s">
        <v>10</v>
      </c>
    </row>
    <row r="24" spans="1:12" ht="25.5" x14ac:dyDescent="0.2">
      <c r="A24" s="4" t="s">
        <v>15</v>
      </c>
      <c r="B24" s="6" t="s">
        <v>50</v>
      </c>
      <c r="C24" s="4" t="s">
        <v>9</v>
      </c>
      <c r="D24" s="4" t="s">
        <v>13</v>
      </c>
      <c r="E24" s="4">
        <v>5</v>
      </c>
      <c r="F24" s="4">
        <v>25</v>
      </c>
      <c r="G24" s="4">
        <v>5</v>
      </c>
      <c r="H24" s="4" t="s">
        <v>48</v>
      </c>
      <c r="I24" s="4">
        <v>1</v>
      </c>
      <c r="J24" s="4">
        <f t="shared" ref="J24:J25" si="5">35*I24</f>
        <v>35</v>
      </c>
      <c r="K24" s="2">
        <f t="shared" ref="K24:K25" si="6">1350*J24</f>
        <v>47250</v>
      </c>
      <c r="L24" s="4" t="s">
        <v>10</v>
      </c>
    </row>
    <row r="25" spans="1:12" ht="25.5" x14ac:dyDescent="0.2">
      <c r="A25" s="4" t="s">
        <v>15</v>
      </c>
      <c r="B25" s="6" t="s">
        <v>50</v>
      </c>
      <c r="C25" s="4" t="s">
        <v>9</v>
      </c>
      <c r="D25" s="4" t="s">
        <v>13</v>
      </c>
      <c r="E25" s="4">
        <v>5</v>
      </c>
      <c r="F25" s="4">
        <v>25</v>
      </c>
      <c r="G25" s="4">
        <v>5</v>
      </c>
      <c r="H25" s="4" t="s">
        <v>49</v>
      </c>
      <c r="I25" s="4">
        <v>1</v>
      </c>
      <c r="J25" s="4">
        <f t="shared" si="5"/>
        <v>35</v>
      </c>
      <c r="K25" s="2">
        <f t="shared" si="6"/>
        <v>47250</v>
      </c>
      <c r="L25" s="4" t="s">
        <v>10</v>
      </c>
    </row>
    <row r="26" spans="1:12" ht="25.5" x14ac:dyDescent="0.2">
      <c r="A26" s="4" t="s">
        <v>15</v>
      </c>
      <c r="B26" s="6" t="s">
        <v>55</v>
      </c>
      <c r="C26" s="4" t="s">
        <v>9</v>
      </c>
      <c r="D26" s="4" t="s">
        <v>13</v>
      </c>
      <c r="E26" s="4">
        <v>5</v>
      </c>
      <c r="F26" s="4">
        <v>25</v>
      </c>
      <c r="G26" s="4">
        <v>6</v>
      </c>
      <c r="H26" s="4" t="s">
        <v>51</v>
      </c>
      <c r="I26" s="4">
        <v>1</v>
      </c>
      <c r="J26" s="4">
        <f t="shared" ref="J26" si="7">42*I26</f>
        <v>42</v>
      </c>
      <c r="K26" s="2">
        <f t="shared" ref="K26:K28" si="8">1180*J26</f>
        <v>49560</v>
      </c>
      <c r="L26" s="4" t="s">
        <v>10</v>
      </c>
    </row>
    <row r="27" spans="1:12" ht="25.5" x14ac:dyDescent="0.2">
      <c r="A27" s="4" t="s">
        <v>15</v>
      </c>
      <c r="B27" s="6" t="s">
        <v>55</v>
      </c>
      <c r="C27" s="4" t="s">
        <v>9</v>
      </c>
      <c r="D27" s="4" t="s">
        <v>13</v>
      </c>
      <c r="E27" s="4">
        <v>5</v>
      </c>
      <c r="F27" s="4">
        <v>25</v>
      </c>
      <c r="G27" s="4">
        <v>6</v>
      </c>
      <c r="H27" s="4" t="s">
        <v>52</v>
      </c>
      <c r="I27" s="4">
        <v>1</v>
      </c>
      <c r="J27" s="4">
        <f t="shared" ref="J27:J29" si="9">42*I27</f>
        <v>42</v>
      </c>
      <c r="K27" s="2">
        <f t="shared" si="8"/>
        <v>49560</v>
      </c>
      <c r="L27" s="4" t="s">
        <v>10</v>
      </c>
    </row>
    <row r="28" spans="1:12" ht="25.5" x14ac:dyDescent="0.2">
      <c r="A28" s="4" t="s">
        <v>15</v>
      </c>
      <c r="B28" s="6" t="s">
        <v>55</v>
      </c>
      <c r="C28" s="4" t="s">
        <v>9</v>
      </c>
      <c r="D28" s="4" t="s">
        <v>13</v>
      </c>
      <c r="E28" s="4">
        <v>5</v>
      </c>
      <c r="F28" s="4">
        <v>25</v>
      </c>
      <c r="G28" s="4">
        <v>6</v>
      </c>
      <c r="H28" s="4" t="s">
        <v>53</v>
      </c>
      <c r="I28" s="4">
        <v>1</v>
      </c>
      <c r="J28" s="4">
        <f t="shared" si="9"/>
        <v>42</v>
      </c>
      <c r="K28" s="2">
        <f t="shared" si="8"/>
        <v>49560</v>
      </c>
      <c r="L28" s="4" t="s">
        <v>10</v>
      </c>
    </row>
    <row r="29" spans="1:12" ht="25.5" x14ac:dyDescent="0.2">
      <c r="A29" s="4" t="s">
        <v>15</v>
      </c>
      <c r="B29" s="6" t="s">
        <v>55</v>
      </c>
      <c r="C29" s="4" t="s">
        <v>9</v>
      </c>
      <c r="D29" s="4" t="s">
        <v>13</v>
      </c>
      <c r="E29" s="4">
        <v>5</v>
      </c>
      <c r="F29" s="4">
        <v>25</v>
      </c>
      <c r="G29" s="4">
        <v>6</v>
      </c>
      <c r="H29" s="4" t="s">
        <v>54</v>
      </c>
      <c r="I29" s="4">
        <v>1</v>
      </c>
      <c r="J29" s="4">
        <f t="shared" si="9"/>
        <v>42</v>
      </c>
      <c r="K29" s="2">
        <f>1180*J29</f>
        <v>49560</v>
      </c>
      <c r="L29" s="4" t="s">
        <v>10</v>
      </c>
    </row>
  </sheetData>
  <autoFilter ref="A1:L3"/>
  <phoneticPr fontId="4" type="noConversion"/>
  <pageMargins left="0.7" right="0.7" top="0.75" bottom="0.75" header="0.3" footer="0.3"/>
  <pageSetup orientation="portrait" r:id="rId1"/>
  <ignoredErrors>
    <ignoredError sqref="J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Спонсор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2026-03-05T16:38:28Z</dcterms:modified>
</cp:coreProperties>
</file>