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Видеоэкраны!$A$1:$T$2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Q14" i="1" s="1"/>
  <c r="R14" i="1" s="1"/>
  <c r="O13" i="1"/>
  <c r="Q13" i="1" s="1"/>
  <c r="R13" i="1" s="1"/>
  <c r="O12" i="1"/>
  <c r="Q12" i="1" s="1"/>
  <c r="R12" i="1" s="1"/>
  <c r="O11" i="1"/>
  <c r="Q11" i="1" s="1"/>
  <c r="R11" i="1" s="1"/>
  <c r="O10" i="1"/>
  <c r="Q10" i="1" s="1"/>
  <c r="R10" i="1" s="1"/>
  <c r="O9" i="1"/>
  <c r="Q9" i="1" s="1"/>
  <c r="R9" i="1" s="1"/>
  <c r="O8" i="1"/>
  <c r="Q8" i="1" s="1"/>
  <c r="R8" i="1" s="1"/>
  <c r="O7" i="1"/>
  <c r="Q7" i="1" s="1"/>
  <c r="R7" i="1" s="1"/>
  <c r="O5" i="1"/>
  <c r="Q5" i="1" s="1"/>
  <c r="R5" i="1" s="1"/>
  <c r="O4" i="1"/>
  <c r="Q4" i="1" s="1"/>
  <c r="R4" i="1" s="1"/>
  <c r="O6" i="1"/>
  <c r="Q6" i="1" s="1"/>
  <c r="R6" i="1" s="1"/>
  <c r="O3" i="1"/>
  <c r="Q3" i="1" s="1"/>
  <c r="R3" i="1" s="1"/>
  <c r="O2" i="1"/>
  <c r="Q2" i="1" l="1"/>
  <c r="R2" i="1" s="1"/>
</calcChain>
</file>

<file path=xl/sharedStrings.xml><?xml version="1.0" encoding="utf-8"?>
<sst xmlns="http://schemas.openxmlformats.org/spreadsheetml/2006/main" count="189" uniqueCount="64">
  <si>
    <t>Город</t>
  </si>
  <si>
    <t>Вид конструкции</t>
  </si>
  <si>
    <t>Адрес</t>
  </si>
  <si>
    <t>Фото</t>
  </si>
  <si>
    <t>Карта</t>
  </si>
  <si>
    <t xml:space="preserve">Количество экранов </t>
  </si>
  <si>
    <t>Формат, м.</t>
  </si>
  <si>
    <t>Способ показа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</si>
  <si>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</si>
  <si>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</si>
  <si>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</si>
  <si>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</si>
  <si>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</si>
  <si>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</si>
  <si>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</si>
  <si>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</si>
  <si>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Видео</t>
  </si>
  <si>
    <t>Часы работы экрана</t>
  </si>
  <si>
    <t>Код</t>
  </si>
  <si>
    <t>Ростов-на-Дону</t>
  </si>
  <si>
    <t>РТРЦМ-1</t>
  </si>
  <si>
    <t>10:00 - 22:00</t>
  </si>
  <si>
    <t>47.260835, 39.718829</t>
  </si>
  <si>
    <t>Локация</t>
  </si>
  <si>
    <t>ТРК Горизонт</t>
  </si>
  <si>
    <t>5,38х2,4</t>
  </si>
  <si>
    <t>ДНК - 18; Радиусные экраны - 43х1,25;  Экраны вокруг ДНК - 4х2,5</t>
  </si>
  <si>
    <t>РТРЦМ-2</t>
  </si>
  <si>
    <t>Видеоэкран</t>
  </si>
  <si>
    <t>Место установки</t>
  </si>
  <si>
    <t>пр-кт. М.Нагибина, 32д/2</t>
  </si>
  <si>
    <t>АТРИУМ</t>
  </si>
  <si>
    <t>Лифты (1 этаж)</t>
  </si>
  <si>
    <t>Лифты (2 этаж)</t>
  </si>
  <si>
    <t>Лифты (3 этаж)</t>
  </si>
  <si>
    <t>В холле кинотеатра CINEMA&amp;EMOTION</t>
  </si>
  <si>
    <t xml:space="preserve"> 4х2,5</t>
  </si>
  <si>
    <t>РТРЦМ-3</t>
  </si>
  <si>
    <t>В переходной галерее ТРК</t>
  </si>
  <si>
    <t>2,5х0,5</t>
  </si>
  <si>
    <t>Сторона</t>
  </si>
  <si>
    <t>А</t>
  </si>
  <si>
    <t>РТРЦМ-4</t>
  </si>
  <si>
    <t>Б</t>
  </si>
  <si>
    <t>РТРЦМ-5</t>
  </si>
  <si>
    <t>2,24х1,6</t>
  </si>
  <si>
    <t>На парковке возле ТРК</t>
  </si>
  <si>
    <t>РТРЦМ-6</t>
  </si>
  <si>
    <t>08:00 - 22:00</t>
  </si>
  <si>
    <t>2,4х1,6</t>
  </si>
  <si>
    <t>РТРЦМ-7</t>
  </si>
  <si>
    <t>Угловой экран в центральном Атриуме</t>
  </si>
  <si>
    <t>Прокатный экран в центральном Атриуме</t>
  </si>
  <si>
    <t>3,84х2,24</t>
  </si>
  <si>
    <t>РТРЦМ-8</t>
  </si>
  <si>
    <t>В переходной галерее</t>
  </si>
  <si>
    <t>7,04х3,84</t>
  </si>
  <si>
    <t>РТРЦМ-9</t>
  </si>
  <si>
    <t>Лифт в премиум зоне</t>
  </si>
  <si>
    <t>2,56х3,2</t>
  </si>
  <si>
    <t>РТРЦМ-10</t>
  </si>
  <si>
    <t>В зоне фудкорта</t>
  </si>
  <si>
    <t>1,76х3,2</t>
  </si>
  <si>
    <t>РТРЦМ-11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</si>
</sst>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g6dXBhx2WStUag" TargetMode="External"/><Relationship Id="rId13" Type="http://schemas.openxmlformats.org/officeDocument/2006/relationships/hyperlink" Target="https://yandex.ru/maps/-/CHvgfXLh" TargetMode="External"/><Relationship Id="rId18" Type="http://schemas.openxmlformats.org/officeDocument/2006/relationships/hyperlink" Target="https://disk.yandex.ru/i/XL1pIWD0d-dFmQ" TargetMode="External"/><Relationship Id="rId26" Type="http://schemas.openxmlformats.org/officeDocument/2006/relationships/hyperlink" Target="https://disk.yandex.ru/i/svZTOiiC9_6cDQ" TargetMode="External"/><Relationship Id="rId3" Type="http://schemas.openxmlformats.org/officeDocument/2006/relationships/hyperlink" Target="https://yandex.ru/maps/-/CHvgfXLh" TargetMode="External"/><Relationship Id="rId21" Type="http://schemas.openxmlformats.org/officeDocument/2006/relationships/hyperlink" Target="https://yandex.ru/maps/-/CHvgfXLh" TargetMode="External"/><Relationship Id="rId7" Type="http://schemas.openxmlformats.org/officeDocument/2006/relationships/hyperlink" Target="https://yandex.ru/maps/-/CHvgfXLh" TargetMode="External"/><Relationship Id="rId12" Type="http://schemas.openxmlformats.org/officeDocument/2006/relationships/hyperlink" Target="https://disk.yandex.ru/i/GUWKwNQ_GKZj5A" TargetMode="External"/><Relationship Id="rId17" Type="http://schemas.openxmlformats.org/officeDocument/2006/relationships/hyperlink" Target="https://yandex.ru/maps/-/CHvgfXLh" TargetMode="External"/><Relationship Id="rId25" Type="http://schemas.openxmlformats.org/officeDocument/2006/relationships/hyperlink" Target="https://yandex.ru/maps/-/CHvgfXLh" TargetMode="External"/><Relationship Id="rId2" Type="http://schemas.openxmlformats.org/officeDocument/2006/relationships/hyperlink" Target="https://disk.yandex.ru/i/o3ZlXhI473sKCw" TargetMode="External"/><Relationship Id="rId16" Type="http://schemas.openxmlformats.org/officeDocument/2006/relationships/hyperlink" Target="https://disk.yandex.ru/i/rH8hDOPp2B14Pg" TargetMode="External"/><Relationship Id="rId20" Type="http://schemas.openxmlformats.org/officeDocument/2006/relationships/hyperlink" Target="https://disk.yandex.ru/i/S2VLr31wB-aeuw" TargetMode="External"/><Relationship Id="rId1" Type="http://schemas.openxmlformats.org/officeDocument/2006/relationships/hyperlink" Target="https://yandex.ru/maps/-/CHvgfXLh" TargetMode="External"/><Relationship Id="rId6" Type="http://schemas.openxmlformats.org/officeDocument/2006/relationships/hyperlink" Target="https://disk.yandex.ru/i/q4lJXxp822lUMQ" TargetMode="External"/><Relationship Id="rId11" Type="http://schemas.openxmlformats.org/officeDocument/2006/relationships/hyperlink" Target="https://yandex.ru/maps/-/CHvgfXLh" TargetMode="External"/><Relationship Id="rId24" Type="http://schemas.openxmlformats.org/officeDocument/2006/relationships/hyperlink" Target="https://disk.yandex.ru/i/7JFSwvlf5rUaxw" TargetMode="External"/><Relationship Id="rId5" Type="http://schemas.openxmlformats.org/officeDocument/2006/relationships/hyperlink" Target="https://yandex.ru/maps/-/CHvgfXLh" TargetMode="External"/><Relationship Id="rId15" Type="http://schemas.openxmlformats.org/officeDocument/2006/relationships/hyperlink" Target="https://yandex.ru/maps/-/CHvgfXLh" TargetMode="External"/><Relationship Id="rId23" Type="http://schemas.openxmlformats.org/officeDocument/2006/relationships/hyperlink" Target="https://yandex.ru/maps/-/CHvgfXLh" TargetMode="External"/><Relationship Id="rId10" Type="http://schemas.openxmlformats.org/officeDocument/2006/relationships/hyperlink" Target="https://disk.yandex.ru/i/g6dXBhx2WStUag" TargetMode="External"/><Relationship Id="rId19" Type="http://schemas.openxmlformats.org/officeDocument/2006/relationships/hyperlink" Target="https://yandex.ru/maps/-/CHvgfXLh" TargetMode="External"/><Relationship Id="rId4" Type="http://schemas.openxmlformats.org/officeDocument/2006/relationships/hyperlink" Target="https://disk.yandex.ru/i/g6dXBhx2WStUag" TargetMode="External"/><Relationship Id="rId9" Type="http://schemas.openxmlformats.org/officeDocument/2006/relationships/hyperlink" Target="https://yandex.ru/maps/-/CHvgfXLh" TargetMode="External"/><Relationship Id="rId14" Type="http://schemas.openxmlformats.org/officeDocument/2006/relationships/hyperlink" Target="https://disk.yandex.ru/i/BpmNaPhfsmK8qA" TargetMode="External"/><Relationship Id="rId22" Type="http://schemas.openxmlformats.org/officeDocument/2006/relationships/hyperlink" Target="https://disk.yandex.ru/i/ziTywjD3aBj2wg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zoomScaleNormal="100" workbookViewId="0">
      <selection activeCell="D2" sqref="D2"/>
    </sheetView>
  </sheetViews>
  <sheetFormatPr defaultRowHeight="12.75" x14ac:dyDescent="0.2"/>
  <cols>
    <col min="1" max="1" width="13.7109375" style="1" customWidth="1"/>
    <col min="2" max="2" width="12.28515625" style="1" customWidth="1"/>
    <col min="3" max="3" width="21.85546875" style="1" customWidth="1"/>
    <col min="4" max="4" width="19.28515625" style="1" customWidth="1"/>
    <col min="5" max="5" width="22.42578125" style="1" customWidth="1"/>
    <col min="6" max="6" width="9.5703125" style="1" customWidth="1"/>
    <col min="7" max="7" width="10" style="1" customWidth="1"/>
    <col min="8" max="8" width="21.85546875" style="1" customWidth="1"/>
    <col min="9" max="9" width="17.85546875" style="1" customWidth="1"/>
    <col min="10" max="10" width="12.140625" style="1" customWidth="1"/>
    <col min="11" max="11" width="17.140625" style="1" customWidth="1"/>
    <col min="12" max="12" width="14.28515625" style="1" customWidth="1"/>
    <col min="13" max="13" width="17.28515625" style="1" customWidth="1"/>
    <col min="14" max="14" width="15.7109375" style="1" customWidth="1"/>
    <col min="15" max="15" width="18.5703125" style="1" customWidth="1"/>
    <col min="16" max="16" width="16.85546875" style="1" customWidth="1"/>
    <col min="17" max="17" width="21.5703125" style="1" customWidth="1"/>
    <col min="18" max="18" width="11.7109375" style="1" customWidth="1"/>
    <col min="19" max="19" width="9.140625" style="1" customWidth="1"/>
    <col min="20" max="20" width="19" style="2" customWidth="1"/>
    <col min="21" max="16384" width="9.140625" style="1"/>
  </cols>
  <sheetData>
    <row r="1" spans="1:20" s="3" customFormat="1" ht="25.5" x14ac:dyDescent="0.2">
      <c r="A1" s="6" t="s">
        <v>0</v>
      </c>
      <c r="B1" s="6" t="s">
        <v>23</v>
      </c>
      <c r="C1" s="6" t="s">
        <v>2</v>
      </c>
      <c r="D1" s="6" t="s">
        <v>1</v>
      </c>
      <c r="E1" s="6" t="s">
        <v>29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40</v>
      </c>
      <c r="K1" s="6" t="s">
        <v>7</v>
      </c>
      <c r="L1" s="6" t="s">
        <v>8</v>
      </c>
      <c r="M1" s="6" t="s">
        <v>9</v>
      </c>
      <c r="N1" s="6" t="s">
        <v>17</v>
      </c>
      <c r="O1" s="6" t="s">
        <v>10</v>
      </c>
      <c r="P1" s="6" t="s">
        <v>11</v>
      </c>
      <c r="Q1" s="6" t="s">
        <v>12</v>
      </c>
      <c r="R1" s="6" t="s">
        <v>13</v>
      </c>
      <c r="S1" s="6" t="s">
        <v>18</v>
      </c>
      <c r="T1" s="6" t="s">
        <v>14</v>
      </c>
    </row>
    <row r="2" spans="1:20" ht="51" x14ac:dyDescent="0.2">
      <c r="A2" s="4" t="s">
        <v>19</v>
      </c>
      <c r="B2" s="4" t="s">
        <v>24</v>
      </c>
      <c r="C2" s="7" t="s">
        <v>30</v>
      </c>
      <c r="D2" s="4" t="s">
        <v>28</v>
      </c>
      <c r="E2" s="4" t="s">
        <v>31</v>
      </c>
      <c r="F2" s="8" t="s">
        <v>15</v>
      </c>
      <c r="G2" s="8" t="s">
        <v>15</v>
      </c>
      <c r="H2" s="9">
        <v>1</v>
      </c>
      <c r="I2" s="7" t="s">
        <v>26</v>
      </c>
      <c r="J2" s="7" t="s">
        <v>41</v>
      </c>
      <c r="K2" s="4" t="s">
        <v>16</v>
      </c>
      <c r="L2" s="4">
        <v>10</v>
      </c>
      <c r="M2" s="4">
        <v>12</v>
      </c>
      <c r="N2" s="4" t="s">
        <v>21</v>
      </c>
      <c r="O2" s="4">
        <f t="shared" ref="O2:O8" si="0">12*M2</f>
        <v>144</v>
      </c>
      <c r="P2" s="9">
        <v>15</v>
      </c>
      <c r="Q2" s="4">
        <f t="shared" ref="Q2:Q14" si="1">P2*O2</f>
        <v>2160</v>
      </c>
      <c r="R2" s="5">
        <f>3*L2*Q2</f>
        <v>64800</v>
      </c>
      <c r="S2" s="4" t="s">
        <v>20</v>
      </c>
      <c r="T2" s="7" t="s">
        <v>22</v>
      </c>
    </row>
    <row r="3" spans="1:20" x14ac:dyDescent="0.2">
      <c r="A3" s="4" t="s">
        <v>19</v>
      </c>
      <c r="B3" s="4" t="s">
        <v>24</v>
      </c>
      <c r="C3" s="7" t="s">
        <v>30</v>
      </c>
      <c r="D3" s="4" t="s">
        <v>28</v>
      </c>
      <c r="E3" s="4" t="s">
        <v>32</v>
      </c>
      <c r="F3" s="10" t="s">
        <v>15</v>
      </c>
      <c r="G3" s="10" t="s">
        <v>15</v>
      </c>
      <c r="H3" s="9">
        <v>1</v>
      </c>
      <c r="I3" s="7" t="s">
        <v>25</v>
      </c>
      <c r="J3" s="7" t="s">
        <v>41</v>
      </c>
      <c r="K3" s="4" t="s">
        <v>16</v>
      </c>
      <c r="L3" s="4">
        <v>10</v>
      </c>
      <c r="M3" s="4">
        <v>12</v>
      </c>
      <c r="N3" s="4" t="s">
        <v>21</v>
      </c>
      <c r="O3" s="4">
        <f t="shared" si="0"/>
        <v>144</v>
      </c>
      <c r="P3" s="9">
        <v>15</v>
      </c>
      <c r="Q3" s="4">
        <f t="shared" si="1"/>
        <v>2160</v>
      </c>
      <c r="R3" s="5">
        <f>2.5*L3*Q3</f>
        <v>54000</v>
      </c>
      <c r="S3" s="4" t="s">
        <v>27</v>
      </c>
      <c r="T3" s="7" t="s">
        <v>22</v>
      </c>
    </row>
    <row r="4" spans="1:20" x14ac:dyDescent="0.2">
      <c r="A4" s="4" t="s">
        <v>19</v>
      </c>
      <c r="B4" s="4" t="s">
        <v>24</v>
      </c>
      <c r="C4" s="7" t="s">
        <v>30</v>
      </c>
      <c r="D4" s="4" t="s">
        <v>28</v>
      </c>
      <c r="E4" s="4" t="s">
        <v>33</v>
      </c>
      <c r="F4" s="10" t="s">
        <v>15</v>
      </c>
      <c r="G4" s="10" t="s">
        <v>15</v>
      </c>
      <c r="H4" s="9">
        <v>1</v>
      </c>
      <c r="I4" s="7" t="s">
        <v>25</v>
      </c>
      <c r="J4" s="7" t="s">
        <v>41</v>
      </c>
      <c r="K4" s="4" t="s">
        <v>16</v>
      </c>
      <c r="L4" s="4">
        <v>10</v>
      </c>
      <c r="M4" s="4">
        <v>12</v>
      </c>
      <c r="N4" s="4" t="s">
        <v>21</v>
      </c>
      <c r="O4" s="4">
        <f t="shared" si="0"/>
        <v>144</v>
      </c>
      <c r="P4" s="9">
        <v>15</v>
      </c>
      <c r="Q4" s="4">
        <f t="shared" si="1"/>
        <v>2160</v>
      </c>
      <c r="R4" s="5">
        <f>2.5*L4*Q4</f>
        <v>54000</v>
      </c>
      <c r="S4" s="4" t="s">
        <v>27</v>
      </c>
      <c r="T4" s="7" t="s">
        <v>22</v>
      </c>
    </row>
    <row r="5" spans="1:20" x14ac:dyDescent="0.2">
      <c r="A5" s="4" t="s">
        <v>19</v>
      </c>
      <c r="B5" s="4" t="s">
        <v>24</v>
      </c>
      <c r="C5" s="7" t="s">
        <v>30</v>
      </c>
      <c r="D5" s="4" t="s">
        <v>28</v>
      </c>
      <c r="E5" s="4" t="s">
        <v>34</v>
      </c>
      <c r="F5" s="10" t="s">
        <v>15</v>
      </c>
      <c r="G5" s="10" t="s">
        <v>15</v>
      </c>
      <c r="H5" s="9">
        <v>1</v>
      </c>
      <c r="I5" s="7" t="s">
        <v>25</v>
      </c>
      <c r="J5" s="7" t="s">
        <v>41</v>
      </c>
      <c r="K5" s="4" t="s">
        <v>16</v>
      </c>
      <c r="L5" s="4">
        <v>10</v>
      </c>
      <c r="M5" s="4">
        <v>12</v>
      </c>
      <c r="N5" s="4" t="s">
        <v>21</v>
      </c>
      <c r="O5" s="4">
        <f t="shared" si="0"/>
        <v>144</v>
      </c>
      <c r="P5" s="9">
        <v>15</v>
      </c>
      <c r="Q5" s="4">
        <f t="shared" si="1"/>
        <v>2160</v>
      </c>
      <c r="R5" s="5">
        <f>2.5*L5*Q5</f>
        <v>54000</v>
      </c>
      <c r="S5" s="4" t="s">
        <v>27</v>
      </c>
      <c r="T5" s="7" t="s">
        <v>22</v>
      </c>
    </row>
    <row r="6" spans="1:20" ht="25.5" x14ac:dyDescent="0.2">
      <c r="A6" s="4" t="s">
        <v>19</v>
      </c>
      <c r="B6" s="4" t="s">
        <v>24</v>
      </c>
      <c r="C6" s="7" t="s">
        <v>30</v>
      </c>
      <c r="D6" s="4" t="s">
        <v>28</v>
      </c>
      <c r="E6" s="4" t="s">
        <v>35</v>
      </c>
      <c r="F6" s="10" t="s">
        <v>15</v>
      </c>
      <c r="G6" s="10" t="s">
        <v>15</v>
      </c>
      <c r="H6" s="9">
        <v>1</v>
      </c>
      <c r="I6" s="7" t="s">
        <v>36</v>
      </c>
      <c r="J6" s="7" t="s">
        <v>41</v>
      </c>
      <c r="K6" s="4" t="s">
        <v>16</v>
      </c>
      <c r="L6" s="4">
        <v>10</v>
      </c>
      <c r="M6" s="4">
        <v>12</v>
      </c>
      <c r="N6" s="4" t="s">
        <v>21</v>
      </c>
      <c r="O6" s="4">
        <f t="shared" si="0"/>
        <v>144</v>
      </c>
      <c r="P6" s="9">
        <v>15</v>
      </c>
      <c r="Q6" s="4">
        <f t="shared" si="1"/>
        <v>2160</v>
      </c>
      <c r="R6" s="5">
        <f>1.3*L6*Q6</f>
        <v>28080</v>
      </c>
      <c r="S6" s="4" t="s">
        <v>37</v>
      </c>
      <c r="T6" s="7" t="s">
        <v>22</v>
      </c>
    </row>
    <row r="7" spans="1:20" x14ac:dyDescent="0.2">
      <c r="A7" s="4" t="s">
        <v>19</v>
      </c>
      <c r="B7" s="4" t="s">
        <v>24</v>
      </c>
      <c r="C7" s="7" t="s">
        <v>30</v>
      </c>
      <c r="D7" s="4" t="s">
        <v>28</v>
      </c>
      <c r="E7" s="4" t="s">
        <v>38</v>
      </c>
      <c r="F7" s="10" t="s">
        <v>15</v>
      </c>
      <c r="G7" s="10" t="s">
        <v>15</v>
      </c>
      <c r="H7" s="9">
        <v>1</v>
      </c>
      <c r="I7" s="7" t="s">
        <v>39</v>
      </c>
      <c r="J7" s="7" t="s">
        <v>41</v>
      </c>
      <c r="K7" s="4" t="s">
        <v>16</v>
      </c>
      <c r="L7" s="4">
        <v>10</v>
      </c>
      <c r="M7" s="4">
        <v>12</v>
      </c>
      <c r="N7" s="4" t="s">
        <v>21</v>
      </c>
      <c r="O7" s="4">
        <f t="shared" si="0"/>
        <v>144</v>
      </c>
      <c r="P7" s="9">
        <v>15</v>
      </c>
      <c r="Q7" s="4">
        <f t="shared" si="1"/>
        <v>2160</v>
      </c>
      <c r="R7" s="5">
        <f>0.7*L7*Q7</f>
        <v>15120</v>
      </c>
      <c r="S7" s="4" t="s">
        <v>42</v>
      </c>
      <c r="T7" s="7" t="s">
        <v>22</v>
      </c>
    </row>
    <row r="8" spans="1:20" x14ac:dyDescent="0.2">
      <c r="A8" s="4" t="s">
        <v>19</v>
      </c>
      <c r="B8" s="4" t="s">
        <v>24</v>
      </c>
      <c r="C8" s="7" t="s">
        <v>30</v>
      </c>
      <c r="D8" s="4" t="s">
        <v>28</v>
      </c>
      <c r="E8" s="4" t="s">
        <v>38</v>
      </c>
      <c r="F8" s="10" t="s">
        <v>15</v>
      </c>
      <c r="G8" s="10" t="s">
        <v>15</v>
      </c>
      <c r="H8" s="9">
        <v>1</v>
      </c>
      <c r="I8" s="7" t="s">
        <v>39</v>
      </c>
      <c r="J8" s="7" t="s">
        <v>43</v>
      </c>
      <c r="K8" s="4" t="s">
        <v>16</v>
      </c>
      <c r="L8" s="4">
        <v>10</v>
      </c>
      <c r="M8" s="4">
        <v>12</v>
      </c>
      <c r="N8" s="4" t="s">
        <v>21</v>
      </c>
      <c r="O8" s="4">
        <f t="shared" si="0"/>
        <v>144</v>
      </c>
      <c r="P8" s="9">
        <v>15</v>
      </c>
      <c r="Q8" s="4">
        <f t="shared" si="1"/>
        <v>2160</v>
      </c>
      <c r="R8" s="5">
        <f>0.7*L8*Q8</f>
        <v>15120</v>
      </c>
      <c r="S8" s="4" t="s">
        <v>44</v>
      </c>
      <c r="T8" s="7" t="s">
        <v>22</v>
      </c>
    </row>
    <row r="9" spans="1:20" x14ac:dyDescent="0.2">
      <c r="A9" s="4" t="s">
        <v>19</v>
      </c>
      <c r="B9" s="4" t="s">
        <v>24</v>
      </c>
      <c r="C9" s="7" t="s">
        <v>30</v>
      </c>
      <c r="D9" s="4" t="s">
        <v>28</v>
      </c>
      <c r="E9" s="4" t="s">
        <v>46</v>
      </c>
      <c r="F9" s="10" t="s">
        <v>15</v>
      </c>
      <c r="G9" s="10" t="s">
        <v>15</v>
      </c>
      <c r="H9" s="9">
        <v>1</v>
      </c>
      <c r="I9" s="7" t="s">
        <v>45</v>
      </c>
      <c r="J9" s="7" t="s">
        <v>41</v>
      </c>
      <c r="K9" s="4" t="s">
        <v>16</v>
      </c>
      <c r="L9" s="4">
        <v>10</v>
      </c>
      <c r="M9" s="4">
        <v>30</v>
      </c>
      <c r="N9" s="4" t="s">
        <v>48</v>
      </c>
      <c r="O9" s="4">
        <f>14*M9</f>
        <v>420</v>
      </c>
      <c r="P9" s="9">
        <v>15</v>
      </c>
      <c r="Q9" s="4">
        <f t="shared" si="1"/>
        <v>6300</v>
      </c>
      <c r="R9" s="5">
        <f>0.3*L9*Q9</f>
        <v>18900</v>
      </c>
      <c r="S9" s="4" t="s">
        <v>47</v>
      </c>
      <c r="T9" s="7" t="s">
        <v>22</v>
      </c>
    </row>
    <row r="10" spans="1:20" ht="25.5" x14ac:dyDescent="0.2">
      <c r="A10" s="4" t="s">
        <v>19</v>
      </c>
      <c r="B10" s="4" t="s">
        <v>24</v>
      </c>
      <c r="C10" s="7" t="s">
        <v>30</v>
      </c>
      <c r="D10" s="4" t="s">
        <v>28</v>
      </c>
      <c r="E10" s="4" t="s">
        <v>51</v>
      </c>
      <c r="F10" s="10" t="s">
        <v>15</v>
      </c>
      <c r="G10" s="10" t="s">
        <v>15</v>
      </c>
      <c r="H10" s="9">
        <v>1</v>
      </c>
      <c r="I10" s="7" t="s">
        <v>49</v>
      </c>
      <c r="J10" s="7" t="s">
        <v>41</v>
      </c>
      <c r="K10" s="4" t="s">
        <v>16</v>
      </c>
      <c r="L10" s="4">
        <v>10</v>
      </c>
      <c r="M10" s="4">
        <v>12</v>
      </c>
      <c r="N10" s="4" t="s">
        <v>21</v>
      </c>
      <c r="O10" s="4">
        <f>12*M10</f>
        <v>144</v>
      </c>
      <c r="P10" s="9">
        <v>15</v>
      </c>
      <c r="Q10" s="4">
        <f t="shared" si="1"/>
        <v>2160</v>
      </c>
      <c r="R10" s="5">
        <f>1.3*L10*Q10</f>
        <v>28080</v>
      </c>
      <c r="S10" s="4" t="s">
        <v>50</v>
      </c>
      <c r="T10" s="7" t="s">
        <v>22</v>
      </c>
    </row>
    <row r="11" spans="1:20" ht="25.5" x14ac:dyDescent="0.2">
      <c r="A11" s="4" t="s">
        <v>19</v>
      </c>
      <c r="B11" s="4" t="s">
        <v>24</v>
      </c>
      <c r="C11" s="7" t="s">
        <v>30</v>
      </c>
      <c r="D11" s="4" t="s">
        <v>28</v>
      </c>
      <c r="E11" s="4" t="s">
        <v>52</v>
      </c>
      <c r="F11" s="10" t="s">
        <v>15</v>
      </c>
      <c r="G11" s="10" t="s">
        <v>15</v>
      </c>
      <c r="H11" s="9">
        <v>1</v>
      </c>
      <c r="I11" s="7" t="s">
        <v>53</v>
      </c>
      <c r="J11" s="7" t="s">
        <v>41</v>
      </c>
      <c r="K11" s="4" t="s">
        <v>16</v>
      </c>
      <c r="L11" s="4">
        <v>10</v>
      </c>
      <c r="M11" s="4">
        <v>12</v>
      </c>
      <c r="N11" s="4" t="s">
        <v>21</v>
      </c>
      <c r="O11" s="4">
        <f>12*M11</f>
        <v>144</v>
      </c>
      <c r="P11" s="9">
        <v>15</v>
      </c>
      <c r="Q11" s="4">
        <f t="shared" si="1"/>
        <v>2160</v>
      </c>
      <c r="R11" s="5">
        <f>2.2*L11*Q11</f>
        <v>47520</v>
      </c>
      <c r="S11" s="4" t="s">
        <v>54</v>
      </c>
      <c r="T11" s="7" t="s">
        <v>22</v>
      </c>
    </row>
    <row r="12" spans="1:20" x14ac:dyDescent="0.2">
      <c r="A12" s="4" t="s">
        <v>19</v>
      </c>
      <c r="B12" s="4" t="s">
        <v>24</v>
      </c>
      <c r="C12" s="7" t="s">
        <v>30</v>
      </c>
      <c r="D12" s="4" t="s">
        <v>28</v>
      </c>
      <c r="E12" s="4" t="s">
        <v>55</v>
      </c>
      <c r="F12" s="10" t="s">
        <v>15</v>
      </c>
      <c r="G12" s="10" t="s">
        <v>15</v>
      </c>
      <c r="H12" s="9">
        <v>1</v>
      </c>
      <c r="I12" s="7" t="s">
        <v>56</v>
      </c>
      <c r="J12" s="7" t="s">
        <v>41</v>
      </c>
      <c r="K12" s="4" t="s">
        <v>16</v>
      </c>
      <c r="L12" s="4">
        <v>10</v>
      </c>
      <c r="M12" s="4">
        <v>12</v>
      </c>
      <c r="N12" s="4" t="s">
        <v>21</v>
      </c>
      <c r="O12" s="4">
        <f>12*M12</f>
        <v>144</v>
      </c>
      <c r="P12" s="9">
        <v>15</v>
      </c>
      <c r="Q12" s="4">
        <f t="shared" si="1"/>
        <v>2160</v>
      </c>
      <c r="R12" s="5">
        <f>1.8*L12*Q12</f>
        <v>38880</v>
      </c>
      <c r="S12" s="4" t="s">
        <v>57</v>
      </c>
      <c r="T12" s="7" t="s">
        <v>22</v>
      </c>
    </row>
    <row r="13" spans="1:20" x14ac:dyDescent="0.2">
      <c r="A13" s="4" t="s">
        <v>19</v>
      </c>
      <c r="B13" s="4" t="s">
        <v>24</v>
      </c>
      <c r="C13" s="7" t="s">
        <v>30</v>
      </c>
      <c r="D13" s="4" t="s">
        <v>28</v>
      </c>
      <c r="E13" s="4" t="s">
        <v>58</v>
      </c>
      <c r="F13" s="10" t="s">
        <v>15</v>
      </c>
      <c r="G13" s="10" t="s">
        <v>15</v>
      </c>
      <c r="H13" s="9">
        <v>1</v>
      </c>
      <c r="I13" s="7" t="s">
        <v>59</v>
      </c>
      <c r="J13" s="7" t="s">
        <v>41</v>
      </c>
      <c r="K13" s="4" t="s">
        <v>16</v>
      </c>
      <c r="L13" s="4">
        <v>10</v>
      </c>
      <c r="M13" s="4">
        <v>12</v>
      </c>
      <c r="N13" s="4" t="s">
        <v>21</v>
      </c>
      <c r="O13" s="4">
        <f>12*M13</f>
        <v>144</v>
      </c>
      <c r="P13" s="9">
        <v>15</v>
      </c>
      <c r="Q13" s="4">
        <f t="shared" si="1"/>
        <v>2160</v>
      </c>
      <c r="R13" s="5">
        <f>1.5*L13*Q13</f>
        <v>32400</v>
      </c>
      <c r="S13" s="4" t="s">
        <v>60</v>
      </c>
      <c r="T13" s="7" t="s">
        <v>22</v>
      </c>
    </row>
    <row r="14" spans="1:20" x14ac:dyDescent="0.2">
      <c r="A14" s="4" t="s">
        <v>19</v>
      </c>
      <c r="B14" s="4" t="s">
        <v>24</v>
      </c>
      <c r="C14" s="7" t="s">
        <v>30</v>
      </c>
      <c r="D14" s="4" t="s">
        <v>28</v>
      </c>
      <c r="E14" s="4" t="s">
        <v>61</v>
      </c>
      <c r="F14" s="10" t="s">
        <v>15</v>
      </c>
      <c r="G14" s="10" t="s">
        <v>15</v>
      </c>
      <c r="H14" s="9">
        <v>1</v>
      </c>
      <c r="I14" s="7" t="s">
        <v>62</v>
      </c>
      <c r="J14" s="7" t="s">
        <v>41</v>
      </c>
      <c r="K14" s="4" t="s">
        <v>16</v>
      </c>
      <c r="L14" s="4">
        <v>10</v>
      </c>
      <c r="M14" s="4">
        <v>12</v>
      </c>
      <c r="N14" s="4" t="s">
        <v>21</v>
      </c>
      <c r="O14" s="4">
        <f>12*M14</f>
        <v>144</v>
      </c>
      <c r="P14" s="9">
        <v>15</v>
      </c>
      <c r="Q14" s="4">
        <f t="shared" si="1"/>
        <v>2160</v>
      </c>
      <c r="R14" s="5">
        <f>1.5*L14*Q14</f>
        <v>32400</v>
      </c>
      <c r="S14" s="4" t="s">
        <v>63</v>
      </c>
      <c r="T14" s="7" t="s">
        <v>22</v>
      </c>
    </row>
  </sheetData>
  <autoFilter ref="A1:T2"/>
  <hyperlinks>
    <hyperlink ref="G2" r:id="rId1"/>
    <hyperlink ref="F2" r:id="rId2"/>
    <hyperlink ref="G3" r:id="rId3"/>
    <hyperlink ref="F3" r:id="rId4"/>
    <hyperlink ref="G6" r:id="rId5"/>
    <hyperlink ref="F6" r:id="rId6"/>
    <hyperlink ref="G4" r:id="rId7"/>
    <hyperlink ref="F4" r:id="rId8"/>
    <hyperlink ref="G5" r:id="rId9"/>
    <hyperlink ref="F5" r:id="rId10"/>
    <hyperlink ref="G7" r:id="rId11"/>
    <hyperlink ref="F7" r:id="rId12"/>
    <hyperlink ref="G8" r:id="rId13"/>
    <hyperlink ref="F8" r:id="rId14"/>
    <hyperlink ref="G9" r:id="rId15"/>
    <hyperlink ref="F9" r:id="rId16"/>
    <hyperlink ref="G10" r:id="rId17"/>
    <hyperlink ref="F10" r:id="rId18"/>
    <hyperlink ref="G11" r:id="rId19"/>
    <hyperlink ref="F11" r:id="rId20"/>
    <hyperlink ref="G12" r:id="rId21"/>
    <hyperlink ref="F12" r:id="rId22"/>
    <hyperlink ref="G13" r:id="rId23"/>
    <hyperlink ref="F13" r:id="rId24"/>
    <hyperlink ref="G14" r:id="rId25"/>
    <hyperlink ref="F14" r:id="rId26"/>
  </hyperlinks>
  <pageMargins left="0.7" right="0.7" top="0.75" bottom="0.75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2026-03-05T17:26:02Z</dcterms:modified>
</cp:coreProperties>
</file>