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Ростов-на-Дону\На сайт\"/>
    </mc:Choice>
  </mc:AlternateContent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Видеоэкраны!$A$1:$Q$3</definedName>
  </definedNames>
  <calcPr calcId="162913"/>
</workbook>
</file>

<file path=xl/calcChain.xml><?xml version="1.0" encoding="utf-8"?>
<calcChain xmlns="http://schemas.openxmlformats.org/spreadsheetml/2006/main">
  <c r="L9" i="1" l="1"/>
  <c r="N9" i="1" s="1"/>
  <c r="O9" i="1" s="1"/>
  <c r="L8" i="1" l="1"/>
  <c r="N8" i="1" s="1"/>
  <c r="O8" i="1" s="1"/>
  <c r="L7" i="1"/>
  <c r="N7" i="1" s="1"/>
  <c r="O7" i="1" s="1"/>
  <c r="L6" i="1"/>
  <c r="N6" i="1" s="1"/>
  <c r="O6" i="1" s="1"/>
  <c r="L5" i="1"/>
  <c r="N5" i="1" s="1"/>
  <c r="O5" i="1" s="1"/>
  <c r="L4" i="1"/>
  <c r="N4" i="1" s="1"/>
  <c r="O4" i="1" s="1"/>
  <c r="L3" i="1" l="1"/>
  <c r="N3" i="1" s="1"/>
  <c r="O3" i="1" s="1"/>
  <c r="L2" i="1"/>
  <c r="N2" i="1" s="1"/>
  <c r="O2" i="1" s="1"/>
</calcChain>
</file>

<file path=xl/sharedStrings.xml><?xml version="1.0" encoding="utf-8"?>
<sst xmlns="http://schemas.openxmlformats.org/spreadsheetml/2006/main" count="98" uniqueCount="56">
  <si>
    <t>Город</t>
  </si>
  <si>
    <t>Вид конструкции</t>
  </si>
  <si>
    <t>Адрес</t>
  </si>
  <si>
    <t>Фото</t>
  </si>
  <si>
    <t>Карта</t>
  </si>
  <si>
    <t>Сторона</t>
  </si>
  <si>
    <t>Способ показа</t>
  </si>
  <si>
    <t>Код</t>
  </si>
  <si>
    <t>Ролик, сек.</t>
  </si>
  <si>
    <t>Выходов в час</t>
  </si>
  <si>
    <t>Выходов в сутки</t>
  </si>
  <si>
    <t>Период, дней</t>
  </si>
  <si>
    <t>Выходов за период</t>
  </si>
  <si>
    <t>Координаты</t>
  </si>
  <si>
    <t>Ростов-на-Дону</t>
  </si>
  <si>
    <t>Видеоэкран</t>
  </si>
  <si>
    <t>г. Ростов-на-Дону, пр. Ворошиловский, д. 105</t>
  </si>
  <si>
    <t xml:space="preserve">Фото </t>
  </si>
  <si>
    <t xml:space="preserve">6,72 х 4,8 </t>
  </si>
  <si>
    <t>А</t>
  </si>
  <si>
    <t>РВЭ-1</t>
  </si>
  <si>
    <t>47.236014, 39.712501</t>
  </si>
  <si>
    <t>г. Ростов-на-Дону, ул. Б. Садовая, д. 45</t>
  </si>
  <si>
    <t>6,72 х 4,8</t>
  </si>
  <si>
    <t>РВЭ-2</t>
  </si>
  <si>
    <t>47.220488, 39.709123</t>
  </si>
  <si>
    <t>Размеры, м.</t>
  </si>
  <si>
    <t>Статичная картинка, видеоролик</t>
  </si>
  <si>
    <t>График работы</t>
  </si>
  <si>
    <t>Стоимость</t>
  </si>
  <si>
    <t xml:space="preserve">Стачки проспект, 25 (ТРЦ Сокол) </t>
  </si>
  <si>
    <t>г.Ростов-на-Дону, пр-кт М.Нагибина, 32д/2 (Radisson Hotel)</t>
  </si>
  <si>
    <t>г. Аксай, пр. Аксайский, д. 21</t>
  </si>
  <si>
    <t>г.Ростов-на-Дону, ул. Красноармейская, 224/пр. Кировский</t>
  </si>
  <si>
    <t>г.Ростов-на-Дону, пр-кт Будённовский, 49/97 (ТЦ "Астор")</t>
  </si>
  <si>
    <t xml:space="preserve"> 10.24х7.52</t>
  </si>
  <si>
    <t xml:space="preserve">10,8 х 13.2 </t>
  </si>
  <si>
    <t>14,08 х 8,16</t>
  </si>
  <si>
    <t xml:space="preserve">5,76 х 2,88 </t>
  </si>
  <si>
    <t>7,04 х 5,12</t>
  </si>
  <si>
    <t>Б</t>
  </si>
  <si>
    <t>РМ-1</t>
  </si>
  <si>
    <t>РМ-2</t>
  </si>
  <si>
    <t>РМ-3</t>
  </si>
  <si>
    <t>РМ-4</t>
  </si>
  <si>
    <t>РМ-5</t>
  </si>
  <si>
    <t>47.210748, 39.672833</t>
  </si>
  <si>
    <t>47.261691, 39.719140</t>
  </si>
  <si>
    <t>47.284538, 39.844532</t>
  </si>
  <si>
    <t>47.231083, 39.728139</t>
  </si>
  <si>
    <t>47.224897, 39.705209</t>
  </si>
  <si>
    <t>Ростов Арена</t>
  </si>
  <si>
    <t>852х19</t>
  </si>
  <si>
    <t>20:00-00:00</t>
  </si>
  <si>
    <t>РСМ-1</t>
  </si>
  <si>
    <t>47.209435, 39.737832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</si>
</sst>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indexed="64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u/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98A37B9D-68A3-80A0-0AFB-3982ED7D6B04}"/>
  <person displayName="Пользователь" id="{55AD2E1B-0F37-BF3B-EA4F-2C37A66D7F06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8" personId="{98A37B9D-68A3-80A0-0AFB-3982ED7D6B04}" id="{00450074-002A-4EEA-BCD3-00F900B7004F}" done="0">
    <text xml:space="preserve">Укажите нужную длину, и стоимость пересчитается. Допустимые значения: 
5, 10, 15, 20, 25, 30 сек.
</text>
  </threadedComment>
  <threadedComment ref="M8" personId="{55AD2E1B-0F37-BF3B-EA4F-2C37A66D7F06}" id="{00360093-0065-487B-85BB-006300FC0080}" done="0">
    <text xml:space="preserve">Укажите нужное количество, и стоимость пересчитается. Допустимые значения: 6, 12
</text>
  </threadedComment>
  <threadedComment ref="O8" personId="{98A37B9D-68A3-80A0-0AFB-3982ED7D6B04}" id="{005E00AF-0081-43B3-BA59-000C00FB0058}" done="0">
    <text xml:space="preserve">Укажите нужный период, и стоимость пересчитается. Допустимые значения: 
14, 30 дней
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HC1zW0H" TargetMode="External"/><Relationship Id="rId13" Type="http://schemas.openxmlformats.org/officeDocument/2006/relationships/hyperlink" Target="https://disk.yandex.ru/i/MPhxOCsIn_1PQg" TargetMode="External"/><Relationship Id="rId18" Type="http://schemas.microsoft.com/office/2017/10/relationships/threadedComment" Target="../threadedComments/threadedComment1.xml"/><Relationship Id="rId3" Type="http://schemas.openxmlformats.org/officeDocument/2006/relationships/hyperlink" Target="https://disk.yandex.ru/i/KyQl_fgwiX9Swg" TargetMode="External"/><Relationship Id="rId7" Type="http://schemas.openxmlformats.org/officeDocument/2006/relationships/hyperlink" Target="https://yandex.ru/maps/-/CHC1zRY-" TargetMode="External"/><Relationship Id="rId12" Type="http://schemas.openxmlformats.org/officeDocument/2006/relationships/hyperlink" Target="https://disk.yandex.ru/i/NwfIXRzMum4djg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HC-4JzX" TargetMode="External"/><Relationship Id="rId16" Type="http://schemas.openxmlformats.org/officeDocument/2006/relationships/hyperlink" Target="https://disk.yandex.com.am/i/g91O6o7NI8xW9w" TargetMode="External"/><Relationship Id="rId1" Type="http://schemas.openxmlformats.org/officeDocument/2006/relationships/hyperlink" Target="https://yandex.ru/maps/-/CHCoeFOp" TargetMode="External"/><Relationship Id="rId6" Type="http://schemas.openxmlformats.org/officeDocument/2006/relationships/hyperlink" Target="https://yandex.ru/maps/-/CHC1vD4I" TargetMode="External"/><Relationship Id="rId11" Type="http://schemas.openxmlformats.org/officeDocument/2006/relationships/hyperlink" Target="https://disk.yandex.ru/i/SoLPBEQYNDnEBw" TargetMode="External"/><Relationship Id="rId5" Type="http://schemas.openxmlformats.org/officeDocument/2006/relationships/hyperlink" Target="https://yandex.ru/maps/-/CDQD7V3P" TargetMode="External"/><Relationship Id="rId15" Type="http://schemas.openxmlformats.org/officeDocument/2006/relationships/hyperlink" Target="https://yandex.ru/maps/-/CHgZmX7o" TargetMode="External"/><Relationship Id="rId10" Type="http://schemas.openxmlformats.org/officeDocument/2006/relationships/hyperlink" Target="https://disk.yandex.ru/i/3M0Vt-ZJY4LgNQ" TargetMode="External"/><Relationship Id="rId4" Type="http://schemas.openxmlformats.org/officeDocument/2006/relationships/hyperlink" Target="https://disk.yandex.ru/i/pchZHY17CEn5zg" TargetMode="External"/><Relationship Id="rId9" Type="http://schemas.openxmlformats.org/officeDocument/2006/relationships/hyperlink" Target="https://yandex.ru/maps/-/CHC1zPJ9" TargetMode="External"/><Relationship Id="rId14" Type="http://schemas.openxmlformats.org/officeDocument/2006/relationships/hyperlink" Target="https://disk.yandex.ru/i/7pvlZr-XM0i_6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B2" sqref="B2"/>
    </sheetView>
  </sheetViews>
  <sheetFormatPr defaultRowHeight="12.75" x14ac:dyDescent="0.25"/>
  <cols>
    <col min="1" max="1" width="13.7109375" style="1" customWidth="1"/>
    <col min="2" max="2" width="19.28515625" style="1" customWidth="1"/>
    <col min="3" max="3" width="20.42578125" style="2" customWidth="1"/>
    <col min="4" max="4" width="9.5703125" style="2" customWidth="1"/>
    <col min="5" max="5" width="10" style="2" customWidth="1"/>
    <col min="6" max="6" width="15.42578125" style="1" customWidth="1"/>
    <col min="7" max="7" width="12.140625" style="1" customWidth="1"/>
    <col min="8" max="8" width="17.140625" style="1" customWidth="1"/>
    <col min="9" max="9" width="14.28515625" style="1" bestFit="1" customWidth="1"/>
    <col min="10" max="10" width="16.85546875" style="1" customWidth="1"/>
    <col min="11" max="11" width="17.85546875" style="1" customWidth="1"/>
    <col min="12" max="12" width="18.7109375" style="1" customWidth="1"/>
    <col min="13" max="13" width="16.85546875" style="1" bestFit="1" customWidth="1"/>
    <col min="14" max="14" width="21.5703125" style="1" customWidth="1"/>
    <col min="15" max="15" width="13.85546875" style="3" customWidth="1"/>
    <col min="16" max="16" width="8.7109375" style="1" customWidth="1"/>
    <col min="17" max="17" width="19" style="1" customWidth="1"/>
    <col min="18" max="16384" width="9.140625" style="1"/>
  </cols>
  <sheetData>
    <row r="1" spans="1:17" s="4" customForma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26</v>
      </c>
      <c r="G1" s="5" t="s">
        <v>5</v>
      </c>
      <c r="H1" s="5" t="s">
        <v>6</v>
      </c>
      <c r="I1" s="5" t="s">
        <v>8</v>
      </c>
      <c r="J1" s="5" t="s">
        <v>9</v>
      </c>
      <c r="K1" s="5" t="s">
        <v>28</v>
      </c>
      <c r="L1" s="5" t="s">
        <v>10</v>
      </c>
      <c r="M1" s="5" t="s">
        <v>11</v>
      </c>
      <c r="N1" s="5" t="s">
        <v>12</v>
      </c>
      <c r="O1" s="5" t="s">
        <v>29</v>
      </c>
      <c r="P1" s="5" t="s">
        <v>7</v>
      </c>
      <c r="Q1" s="5" t="s">
        <v>13</v>
      </c>
    </row>
    <row r="2" spans="1:17" ht="38.25" x14ac:dyDescent="0.25">
      <c r="A2" s="6" t="s">
        <v>14</v>
      </c>
      <c r="B2" s="7" t="s">
        <v>15</v>
      </c>
      <c r="C2" s="7" t="s">
        <v>16</v>
      </c>
      <c r="D2" s="8" t="s">
        <v>17</v>
      </c>
      <c r="E2" s="9" t="s">
        <v>4</v>
      </c>
      <c r="F2" s="7" t="s">
        <v>18</v>
      </c>
      <c r="G2" s="7" t="s">
        <v>19</v>
      </c>
      <c r="H2" s="6" t="s">
        <v>27</v>
      </c>
      <c r="I2" s="7">
        <v>5</v>
      </c>
      <c r="J2" s="6">
        <v>6</v>
      </c>
      <c r="K2" s="6"/>
      <c r="L2" s="6">
        <f>18*J2</f>
        <v>108</v>
      </c>
      <c r="M2" s="7">
        <v>15</v>
      </c>
      <c r="N2" s="6">
        <f>M2*L2</f>
        <v>1620</v>
      </c>
      <c r="O2" s="14">
        <f>N2*I2*3</f>
        <v>24300</v>
      </c>
      <c r="P2" s="6" t="s">
        <v>20</v>
      </c>
      <c r="Q2" s="6" t="s">
        <v>21</v>
      </c>
    </row>
    <row r="3" spans="1:17" ht="38.25" x14ac:dyDescent="0.25">
      <c r="A3" s="6" t="s">
        <v>14</v>
      </c>
      <c r="B3" s="7" t="s">
        <v>15</v>
      </c>
      <c r="C3" s="7" t="s">
        <v>22</v>
      </c>
      <c r="D3" s="8" t="s">
        <v>17</v>
      </c>
      <c r="E3" s="9" t="s">
        <v>4</v>
      </c>
      <c r="F3" s="7" t="s">
        <v>23</v>
      </c>
      <c r="G3" s="7" t="s">
        <v>19</v>
      </c>
      <c r="H3" s="6" t="s">
        <v>27</v>
      </c>
      <c r="I3" s="7">
        <v>5</v>
      </c>
      <c r="J3" s="6">
        <v>6</v>
      </c>
      <c r="K3" s="6"/>
      <c r="L3" s="6">
        <f>18*J3</f>
        <v>108</v>
      </c>
      <c r="M3" s="7">
        <v>15</v>
      </c>
      <c r="N3" s="6">
        <f>M3*L3</f>
        <v>1620</v>
      </c>
      <c r="O3" s="14">
        <f>N3*I3*3</f>
        <v>24300</v>
      </c>
      <c r="P3" s="6" t="s">
        <v>24</v>
      </c>
      <c r="Q3" s="6" t="s">
        <v>25</v>
      </c>
    </row>
    <row r="4" spans="1:17" ht="38.25" x14ac:dyDescent="0.25">
      <c r="A4" s="10" t="s">
        <v>14</v>
      </c>
      <c r="B4" s="7" t="s">
        <v>15</v>
      </c>
      <c r="C4" s="10" t="s">
        <v>30</v>
      </c>
      <c r="D4" s="8" t="s">
        <v>3</v>
      </c>
      <c r="E4" s="8" t="s">
        <v>4</v>
      </c>
      <c r="F4" s="10" t="s">
        <v>35</v>
      </c>
      <c r="G4" s="10" t="s">
        <v>19</v>
      </c>
      <c r="H4" s="6" t="s">
        <v>27</v>
      </c>
      <c r="I4" s="10">
        <v>5</v>
      </c>
      <c r="J4" s="10">
        <v>24</v>
      </c>
      <c r="K4" s="6"/>
      <c r="L4" s="10">
        <f>24*J4</f>
        <v>576</v>
      </c>
      <c r="M4" s="7">
        <v>15</v>
      </c>
      <c r="N4" s="6">
        <f t="shared" ref="N4:N8" si="0">M4*L4</f>
        <v>8640</v>
      </c>
      <c r="O4" s="14">
        <f>1.9*N4*I4</f>
        <v>82080</v>
      </c>
      <c r="P4" s="6" t="s">
        <v>41</v>
      </c>
      <c r="Q4" s="10" t="s">
        <v>46</v>
      </c>
    </row>
    <row r="5" spans="1:17" ht="38.25" x14ac:dyDescent="0.25">
      <c r="A5" s="10" t="s">
        <v>14</v>
      </c>
      <c r="B5" s="7" t="s">
        <v>15</v>
      </c>
      <c r="C5" s="12" t="s">
        <v>31</v>
      </c>
      <c r="D5" s="8" t="s">
        <v>3</v>
      </c>
      <c r="E5" s="8" t="s">
        <v>4</v>
      </c>
      <c r="F5" s="12" t="s">
        <v>36</v>
      </c>
      <c r="G5" s="12" t="s">
        <v>40</v>
      </c>
      <c r="H5" s="6" t="s">
        <v>27</v>
      </c>
      <c r="I5" s="12">
        <v>5</v>
      </c>
      <c r="J5" s="10">
        <v>6</v>
      </c>
      <c r="K5" s="6"/>
      <c r="L5" s="10">
        <f>14*J5</f>
        <v>84</v>
      </c>
      <c r="M5" s="7">
        <v>15</v>
      </c>
      <c r="N5" s="6">
        <f t="shared" si="0"/>
        <v>1260</v>
      </c>
      <c r="O5" s="14">
        <f>3.5*N5*I5</f>
        <v>22050</v>
      </c>
      <c r="P5" s="6" t="s">
        <v>42</v>
      </c>
      <c r="Q5" s="12" t="s">
        <v>47</v>
      </c>
    </row>
    <row r="6" spans="1:17" ht="38.25" x14ac:dyDescent="0.25">
      <c r="A6" s="10" t="s">
        <v>14</v>
      </c>
      <c r="B6" s="7" t="s">
        <v>15</v>
      </c>
      <c r="C6" s="12" t="s">
        <v>32</v>
      </c>
      <c r="D6" s="8" t="s">
        <v>3</v>
      </c>
      <c r="E6" s="8" t="s">
        <v>4</v>
      </c>
      <c r="F6" s="12" t="s">
        <v>37</v>
      </c>
      <c r="G6" s="12" t="s">
        <v>19</v>
      </c>
      <c r="H6" s="6" t="s">
        <v>27</v>
      </c>
      <c r="I6" s="12">
        <v>5</v>
      </c>
      <c r="J6" s="10">
        <v>6</v>
      </c>
      <c r="K6" s="6"/>
      <c r="L6" s="10">
        <f>17*J6</f>
        <v>102</v>
      </c>
      <c r="M6" s="7">
        <v>15</v>
      </c>
      <c r="N6" s="6">
        <f t="shared" si="0"/>
        <v>1530</v>
      </c>
      <c r="O6" s="14">
        <f>3.5*N6*I6</f>
        <v>26775</v>
      </c>
      <c r="P6" s="6" t="s">
        <v>43</v>
      </c>
      <c r="Q6" s="12" t="s">
        <v>48</v>
      </c>
    </row>
    <row r="7" spans="1:17" ht="38.25" x14ac:dyDescent="0.25">
      <c r="A7" s="10" t="s">
        <v>14</v>
      </c>
      <c r="B7" s="7" t="s">
        <v>15</v>
      </c>
      <c r="C7" s="12" t="s">
        <v>33</v>
      </c>
      <c r="D7" s="8" t="s">
        <v>3</v>
      </c>
      <c r="E7" s="8" t="s">
        <v>4</v>
      </c>
      <c r="F7" s="12" t="s">
        <v>38</v>
      </c>
      <c r="G7" s="12" t="s">
        <v>19</v>
      </c>
      <c r="H7" s="6" t="s">
        <v>27</v>
      </c>
      <c r="I7" s="12">
        <v>5</v>
      </c>
      <c r="J7" s="10">
        <v>6</v>
      </c>
      <c r="K7" s="6"/>
      <c r="L7" s="10">
        <f>16*J7</f>
        <v>96</v>
      </c>
      <c r="M7" s="7">
        <v>15</v>
      </c>
      <c r="N7" s="6">
        <f t="shared" si="0"/>
        <v>1440</v>
      </c>
      <c r="O7" s="14">
        <f>3.5*N7*I7</f>
        <v>25200</v>
      </c>
      <c r="P7" s="6" t="s">
        <v>44</v>
      </c>
      <c r="Q7" s="12" t="s">
        <v>49</v>
      </c>
    </row>
    <row r="8" spans="1:17" ht="38.25" x14ac:dyDescent="0.25">
      <c r="A8" s="10" t="s">
        <v>14</v>
      </c>
      <c r="B8" s="7" t="s">
        <v>15</v>
      </c>
      <c r="C8" s="12" t="s">
        <v>34</v>
      </c>
      <c r="D8" s="8" t="s">
        <v>3</v>
      </c>
      <c r="E8" s="8" t="s">
        <v>4</v>
      </c>
      <c r="F8" s="12" t="s">
        <v>39</v>
      </c>
      <c r="G8" s="12" t="s">
        <v>40</v>
      </c>
      <c r="H8" s="6" t="s">
        <v>27</v>
      </c>
      <c r="I8" s="12">
        <v>5</v>
      </c>
      <c r="J8" s="10">
        <v>6</v>
      </c>
      <c r="K8" s="6"/>
      <c r="L8" s="10">
        <f>17*J8</f>
        <v>102</v>
      </c>
      <c r="M8" s="7">
        <v>15</v>
      </c>
      <c r="N8" s="6">
        <f t="shared" si="0"/>
        <v>1530</v>
      </c>
      <c r="O8" s="14">
        <f>3.5*N8*I8</f>
        <v>26775</v>
      </c>
      <c r="P8" s="6" t="s">
        <v>45</v>
      </c>
      <c r="Q8" s="12" t="s">
        <v>50</v>
      </c>
    </row>
    <row r="9" spans="1:17" ht="38.25" x14ac:dyDescent="0.25">
      <c r="A9" s="10" t="s">
        <v>14</v>
      </c>
      <c r="B9" s="7" t="s">
        <v>15</v>
      </c>
      <c r="C9" s="6" t="s">
        <v>51</v>
      </c>
      <c r="D9" s="15" t="s">
        <v>3</v>
      </c>
      <c r="E9" s="15" t="s">
        <v>4</v>
      </c>
      <c r="F9" s="6" t="s">
        <v>52</v>
      </c>
      <c r="G9" s="12" t="s">
        <v>19</v>
      </c>
      <c r="H9" s="6" t="s">
        <v>27</v>
      </c>
      <c r="I9" s="6">
        <v>30</v>
      </c>
      <c r="J9" s="6">
        <v>6</v>
      </c>
      <c r="K9" s="6" t="s">
        <v>53</v>
      </c>
      <c r="L9" s="10">
        <f>4*J9</f>
        <v>24</v>
      </c>
      <c r="M9" s="7">
        <v>15</v>
      </c>
      <c r="N9" s="6">
        <f t="shared" ref="N9" si="1">M9*L9</f>
        <v>360</v>
      </c>
      <c r="O9" s="14">
        <f>15*N9*I9</f>
        <v>162000</v>
      </c>
      <c r="P9" s="11" t="s">
        <v>54</v>
      </c>
      <c r="Q9" s="13" t="s">
        <v>55</v>
      </c>
    </row>
  </sheetData>
  <autoFilter ref="A1:Q3"/>
  <dataValidations count="2">
    <dataValidation type="list" allowBlank="1" showErrorMessage="1" sqref="G2:G3 G7:G9 G5">
      <formula1>"А,Б,А,Б (двойной)"</formula1>
      <formula2>0</formula2>
    </dataValidation>
    <dataValidation type="list" allowBlank="1" sqref="I2:I3 I5:I8">
      <formula1>"5,10,15,20,30,60"</formula1>
      <formula2>0</formula2>
    </dataValidation>
  </dataValidations>
  <hyperlinks>
    <hyperlink ref="E2" r:id="rId1"/>
    <hyperlink ref="E3" r:id="rId2"/>
    <hyperlink ref="D2" r:id="rId3"/>
    <hyperlink ref="D3" r:id="rId4"/>
    <hyperlink ref="E4" r:id="rId5"/>
    <hyperlink ref="E5" r:id="rId6"/>
    <hyperlink ref="E6" r:id="rId7"/>
    <hyperlink ref="E7" r:id="rId8"/>
    <hyperlink ref="E8" r:id="rId9"/>
    <hyperlink ref="D5" r:id="rId10"/>
    <hyperlink ref="D8" r:id="rId11"/>
    <hyperlink ref="D7" r:id="rId12"/>
    <hyperlink ref="D6" r:id="rId13"/>
    <hyperlink ref="D4" r:id="rId14"/>
    <hyperlink ref="E9" r:id="rId15"/>
    <hyperlink ref="D9" r:id="rId16"/>
  </hyperlinks>
  <pageMargins left="0.7" right="0.7" top="0.75" bottom="0.75" header="0.3" footer="0.3"/>
  <pageSetup paperSize="9" orientation="portrait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2</cp:revision>
  <dcterms:created xsi:type="dcterms:W3CDTF">2006-09-16T00:00:00Z</dcterms:created>
  <dcterms:modified xsi:type="dcterms:W3CDTF">2026-03-05T19:07:39Z</dcterms:modified>
</cp:coreProperties>
</file>